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ite\01.Conteúdo Acesso a Informação\1.Atividades e Resultados - Planilha de Produção\Relatório de Atividades Hospitalar\2017\"/>
    </mc:Choice>
  </mc:AlternateContent>
  <xr:revisionPtr revIDLastSave="0" documentId="8_{9CB6F344-093C-451A-9493-FAAD6E5E9790}" xr6:coauthVersionLast="43" xr6:coauthVersionMax="43" xr10:uidLastSave="{00000000-0000-0000-0000-000000000000}"/>
  <bookViews>
    <workbookView xWindow="-120" yWindow="-120" windowWidth="20730" windowHeight="11160" xr2:uid="{B89574A8-4D6D-4B7D-B0D3-66264B4CC112}"/>
  </bookViews>
  <sheets>
    <sheet name="2017" sheetId="1" r:id="rId1"/>
  </sheets>
  <definedNames>
    <definedName name="_xlnm.Print_Area" localSheetId="0">'2017'!$A$1:$AA$212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57" i="1" l="1"/>
  <c r="AA58" i="1"/>
  <c r="AA56" i="1"/>
  <c r="Z57" i="1"/>
  <c r="Z58" i="1"/>
  <c r="Z56" i="1"/>
  <c r="AA44" i="1"/>
  <c r="AA45" i="1"/>
  <c r="AA46" i="1"/>
  <c r="AA47" i="1"/>
  <c r="AA48" i="1"/>
  <c r="AA49" i="1"/>
  <c r="AA50" i="1"/>
  <c r="AA51" i="1"/>
  <c r="AA43" i="1"/>
  <c r="Z44" i="1"/>
  <c r="Z45" i="1"/>
  <c r="Z46" i="1"/>
  <c r="Z47" i="1"/>
  <c r="Z48" i="1"/>
  <c r="Z49" i="1"/>
  <c r="Z50" i="1"/>
  <c r="Z51" i="1"/>
  <c r="Z43" i="1"/>
  <c r="AA38" i="1"/>
  <c r="AA37" i="1"/>
  <c r="AA36" i="1"/>
  <c r="AA35" i="1"/>
  <c r="AA34" i="1"/>
  <c r="AA33" i="1"/>
  <c r="AA32" i="1"/>
  <c r="AA31" i="1"/>
  <c r="AA30" i="1"/>
  <c r="Z31" i="1"/>
  <c r="Z32" i="1"/>
  <c r="Z33" i="1"/>
  <c r="Z34" i="1"/>
  <c r="Z35" i="1"/>
  <c r="Z36" i="1"/>
  <c r="Z37" i="1"/>
  <c r="Z38" i="1"/>
  <c r="Z30" i="1"/>
  <c r="AA25" i="1"/>
  <c r="AA24" i="1"/>
  <c r="AA23" i="1"/>
  <c r="AA22" i="1"/>
  <c r="AA21" i="1"/>
  <c r="AA20" i="1"/>
  <c r="Z25" i="1"/>
  <c r="Z24" i="1"/>
  <c r="Z23" i="1"/>
  <c r="Z22" i="1"/>
  <c r="Z21" i="1"/>
  <c r="Z26" i="1" s="1"/>
  <c r="Z20" i="1"/>
  <c r="AA12" i="1"/>
  <c r="AA13" i="1"/>
  <c r="AA14" i="1"/>
  <c r="AA11" i="1"/>
  <c r="Z12" i="1"/>
  <c r="Z13" i="1"/>
  <c r="Z14" i="1"/>
  <c r="Z11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AA211" i="1"/>
  <c r="AA212" i="1" s="1"/>
  <c r="Z211" i="1"/>
  <c r="Y206" i="1"/>
  <c r="X206" i="1"/>
  <c r="W206" i="1"/>
  <c r="V206" i="1"/>
  <c r="U206" i="1"/>
  <c r="T206" i="1"/>
  <c r="S206" i="1"/>
  <c r="R206" i="1"/>
  <c r="Q206" i="1"/>
  <c r="AA206" i="1" s="1"/>
  <c r="P206" i="1"/>
  <c r="O206" i="1"/>
  <c r="N206" i="1"/>
  <c r="Y205" i="1"/>
  <c r="X205" i="1"/>
  <c r="W205" i="1"/>
  <c r="V205" i="1"/>
  <c r="U205" i="1"/>
  <c r="T205" i="1"/>
  <c r="S205" i="1"/>
  <c r="R205" i="1"/>
  <c r="Q205" i="1"/>
  <c r="AA205" i="1" s="1"/>
  <c r="P205" i="1"/>
  <c r="O205" i="1"/>
  <c r="N205" i="1"/>
  <c r="Y204" i="1"/>
  <c r="Y207" i="1" s="1"/>
  <c r="X204" i="1"/>
  <c r="X207" i="1" s="1"/>
  <c r="W204" i="1"/>
  <c r="W207" i="1" s="1"/>
  <c r="V204" i="1"/>
  <c r="V207" i="1" s="1"/>
  <c r="U204" i="1"/>
  <c r="U207" i="1" s="1"/>
  <c r="T204" i="1"/>
  <c r="T207" i="1" s="1"/>
  <c r="S204" i="1"/>
  <c r="S207" i="1" s="1"/>
  <c r="R204" i="1"/>
  <c r="R207" i="1" s="1"/>
  <c r="Q204" i="1"/>
  <c r="Q207" i="1" s="1"/>
  <c r="P204" i="1"/>
  <c r="Z204" i="1" s="1"/>
  <c r="O204" i="1"/>
  <c r="O207" i="1" s="1"/>
  <c r="N204" i="1"/>
  <c r="N207" i="1" s="1"/>
  <c r="Z200" i="1"/>
  <c r="Y200" i="1"/>
  <c r="X200" i="1"/>
  <c r="W200" i="1"/>
  <c r="V200" i="1"/>
  <c r="U200" i="1"/>
  <c r="T200" i="1"/>
  <c r="S200" i="1"/>
  <c r="R200" i="1"/>
  <c r="Q200" i="1"/>
  <c r="P200" i="1"/>
  <c r="O200" i="1"/>
  <c r="N200" i="1"/>
  <c r="AA199" i="1"/>
  <c r="AA198" i="1"/>
  <c r="AA197" i="1"/>
  <c r="Z197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AA192" i="1"/>
  <c r="AA191" i="1"/>
  <c r="AA190" i="1"/>
  <c r="Z190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AA185" i="1"/>
  <c r="AA184" i="1"/>
  <c r="AA186" i="1" s="1"/>
  <c r="AA183" i="1"/>
  <c r="Z183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AA178" i="1"/>
  <c r="AA177" i="1"/>
  <c r="AA176" i="1"/>
  <c r="Z176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AA171" i="1"/>
  <c r="AA170" i="1"/>
  <c r="AA172" i="1" s="1"/>
  <c r="AA169" i="1"/>
  <c r="Z169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AA164" i="1"/>
  <c r="AA163" i="1"/>
  <c r="AA165" i="1" s="1"/>
  <c r="AA162" i="1"/>
  <c r="Z162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AA157" i="1"/>
  <c r="AA156" i="1"/>
  <c r="AA155" i="1"/>
  <c r="Z155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AA150" i="1"/>
  <c r="AA149" i="1"/>
  <c r="AA151" i="1" s="1"/>
  <c r="AA148" i="1"/>
  <c r="Z148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AA143" i="1"/>
  <c r="AA144" i="1" s="1"/>
  <c r="AA142" i="1"/>
  <c r="AA141" i="1"/>
  <c r="Z141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AA136" i="1"/>
  <c r="AA135" i="1"/>
  <c r="AA134" i="1"/>
  <c r="Z134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AA129" i="1"/>
  <c r="AA128" i="1"/>
  <c r="AA127" i="1"/>
  <c r="Z127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AA122" i="1"/>
  <c r="AA121" i="1"/>
  <c r="AA120" i="1"/>
  <c r="Z120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AA115" i="1"/>
  <c r="AA114" i="1"/>
  <c r="AA116" i="1" s="1"/>
  <c r="AA113" i="1"/>
  <c r="Z113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AA108" i="1"/>
  <c r="AA107" i="1"/>
  <c r="AA109" i="1" s="1"/>
  <c r="AA106" i="1"/>
  <c r="Z106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AA101" i="1"/>
  <c r="AA100" i="1"/>
  <c r="AA99" i="1"/>
  <c r="Z99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AA94" i="1"/>
  <c r="AA93" i="1"/>
  <c r="AA95" i="1" s="1"/>
  <c r="AA92" i="1"/>
  <c r="Z92" i="1"/>
  <c r="Z87" i="1"/>
  <c r="Y87" i="1"/>
  <c r="W87" i="1"/>
  <c r="U87" i="1"/>
  <c r="S87" i="1"/>
  <c r="Q87" i="1"/>
  <c r="O87" i="1"/>
  <c r="AA86" i="1"/>
  <c r="Q86" i="1"/>
  <c r="AA85" i="1"/>
  <c r="AA87" i="1" s="1"/>
  <c r="Y80" i="1"/>
  <c r="X80" i="1"/>
  <c r="W80" i="1"/>
  <c r="V80" i="1"/>
  <c r="U80" i="1"/>
  <c r="T80" i="1"/>
  <c r="S80" i="1"/>
  <c r="R80" i="1"/>
  <c r="Q80" i="1"/>
  <c r="P80" i="1"/>
  <c r="O80" i="1"/>
  <c r="N80" i="1"/>
  <c r="Z80" i="1" s="1"/>
  <c r="AA79" i="1"/>
  <c r="Z79" i="1"/>
  <c r="AA78" i="1"/>
  <c r="Z78" i="1"/>
  <c r="AA77" i="1"/>
  <c r="Z77" i="1"/>
  <c r="AA76" i="1"/>
  <c r="Z76" i="1"/>
  <c r="AA75" i="1"/>
  <c r="Z75" i="1"/>
  <c r="AA74" i="1"/>
  <c r="Z74" i="1"/>
  <c r="AA73" i="1"/>
  <c r="Z73" i="1"/>
  <c r="AA72" i="1"/>
  <c r="Z72" i="1"/>
  <c r="AA71" i="1"/>
  <c r="AA80" i="1" s="1"/>
  <c r="Z71" i="1"/>
  <c r="Y67" i="1"/>
  <c r="X67" i="1"/>
  <c r="W67" i="1"/>
  <c r="V67" i="1"/>
  <c r="U67" i="1"/>
  <c r="T67" i="1"/>
  <c r="S67" i="1"/>
  <c r="R67" i="1"/>
  <c r="Q67" i="1"/>
  <c r="P67" i="1"/>
  <c r="O67" i="1"/>
  <c r="N67" i="1"/>
  <c r="Y59" i="1"/>
  <c r="X59" i="1"/>
  <c r="W59" i="1"/>
  <c r="V59" i="1"/>
  <c r="U59" i="1"/>
  <c r="T59" i="1"/>
  <c r="S59" i="1"/>
  <c r="R59" i="1"/>
  <c r="Q59" i="1"/>
  <c r="P59" i="1"/>
  <c r="O59" i="1"/>
  <c r="N59" i="1"/>
  <c r="AA59" i="1"/>
  <c r="Z59" i="1"/>
  <c r="Y26" i="1"/>
  <c r="X26" i="1"/>
  <c r="W26" i="1"/>
  <c r="V26" i="1"/>
  <c r="U26" i="1"/>
  <c r="T26" i="1"/>
  <c r="S26" i="1"/>
  <c r="R26" i="1"/>
  <c r="Q26" i="1"/>
  <c r="P26" i="1"/>
  <c r="O26" i="1"/>
  <c r="N26" i="1"/>
  <c r="AA26" i="1"/>
  <c r="Y15" i="1"/>
  <c r="X15" i="1"/>
  <c r="W15" i="1"/>
  <c r="V15" i="1"/>
  <c r="U15" i="1"/>
  <c r="T15" i="1"/>
  <c r="S15" i="1"/>
  <c r="R15" i="1"/>
  <c r="Q15" i="1"/>
  <c r="P15" i="1"/>
  <c r="O15" i="1"/>
  <c r="N15" i="1"/>
  <c r="AA15" i="1"/>
  <c r="Z15" i="1"/>
  <c r="AA102" i="1" l="1"/>
  <c r="AA158" i="1"/>
  <c r="AA130" i="1"/>
  <c r="AA200" i="1"/>
  <c r="P207" i="1"/>
  <c r="Z207" i="1" s="1"/>
  <c r="AA204" i="1"/>
  <c r="AA207" i="1" s="1"/>
  <c r="M212" i="1" l="1"/>
  <c r="L212" i="1"/>
  <c r="K212" i="1"/>
  <c r="J212" i="1"/>
  <c r="I212" i="1"/>
  <c r="H212" i="1"/>
  <c r="G212" i="1"/>
  <c r="F212" i="1"/>
  <c r="E212" i="1"/>
  <c r="D212" i="1"/>
  <c r="C212" i="1"/>
  <c r="B212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M207" i="1" s="1"/>
  <c r="L204" i="1"/>
  <c r="K204" i="1"/>
  <c r="J204" i="1"/>
  <c r="I204" i="1"/>
  <c r="H204" i="1"/>
  <c r="G204" i="1"/>
  <c r="F204" i="1"/>
  <c r="E204" i="1"/>
  <c r="D204" i="1"/>
  <c r="C204" i="1"/>
  <c r="B204" i="1"/>
  <c r="M200" i="1"/>
  <c r="L200" i="1"/>
  <c r="K200" i="1"/>
  <c r="J200" i="1"/>
  <c r="I200" i="1"/>
  <c r="H200" i="1"/>
  <c r="F200" i="1"/>
  <c r="D200" i="1"/>
  <c r="C200" i="1"/>
  <c r="B200" i="1"/>
  <c r="M193" i="1"/>
  <c r="L193" i="1"/>
  <c r="K193" i="1"/>
  <c r="J193" i="1"/>
  <c r="I193" i="1"/>
  <c r="H193" i="1"/>
  <c r="F193" i="1"/>
  <c r="D193" i="1"/>
  <c r="C193" i="1"/>
  <c r="B193" i="1"/>
  <c r="M186" i="1"/>
  <c r="L186" i="1"/>
  <c r="K186" i="1"/>
  <c r="J186" i="1"/>
  <c r="I186" i="1"/>
  <c r="H186" i="1"/>
  <c r="F186" i="1"/>
  <c r="D186" i="1"/>
  <c r="C186" i="1"/>
  <c r="B186" i="1"/>
  <c r="M179" i="1"/>
  <c r="L179" i="1"/>
  <c r="K179" i="1"/>
  <c r="J179" i="1"/>
  <c r="I179" i="1"/>
  <c r="H179" i="1"/>
  <c r="F179" i="1"/>
  <c r="D179" i="1"/>
  <c r="C179" i="1"/>
  <c r="B179" i="1"/>
  <c r="M172" i="1"/>
  <c r="L172" i="1"/>
  <c r="K172" i="1"/>
  <c r="J172" i="1"/>
  <c r="I172" i="1"/>
  <c r="H172" i="1"/>
  <c r="F172" i="1"/>
  <c r="D172" i="1"/>
  <c r="C172" i="1"/>
  <c r="B172" i="1"/>
  <c r="M165" i="1"/>
  <c r="L165" i="1"/>
  <c r="K165" i="1"/>
  <c r="J165" i="1"/>
  <c r="I165" i="1"/>
  <c r="H165" i="1"/>
  <c r="F165" i="1"/>
  <c r="D165" i="1"/>
  <c r="C165" i="1"/>
  <c r="B165" i="1"/>
  <c r="M158" i="1"/>
  <c r="L158" i="1"/>
  <c r="K158" i="1"/>
  <c r="J158" i="1"/>
  <c r="I158" i="1"/>
  <c r="H158" i="1"/>
  <c r="F158" i="1"/>
  <c r="D158" i="1"/>
  <c r="C158" i="1"/>
  <c r="B158" i="1"/>
  <c r="M151" i="1"/>
  <c r="L151" i="1"/>
  <c r="K151" i="1"/>
  <c r="J151" i="1"/>
  <c r="I151" i="1"/>
  <c r="H151" i="1"/>
  <c r="F151" i="1"/>
  <c r="D151" i="1"/>
  <c r="C151" i="1"/>
  <c r="B151" i="1"/>
  <c r="M144" i="1"/>
  <c r="L144" i="1"/>
  <c r="K144" i="1"/>
  <c r="J144" i="1"/>
  <c r="I144" i="1"/>
  <c r="H144" i="1"/>
  <c r="F144" i="1"/>
  <c r="D144" i="1"/>
  <c r="C144" i="1"/>
  <c r="B144" i="1"/>
  <c r="M137" i="1"/>
  <c r="L137" i="1"/>
  <c r="K137" i="1"/>
  <c r="J137" i="1"/>
  <c r="I137" i="1"/>
  <c r="H137" i="1"/>
  <c r="F137" i="1"/>
  <c r="D137" i="1"/>
  <c r="C137" i="1"/>
  <c r="B137" i="1"/>
  <c r="M130" i="1"/>
  <c r="L130" i="1"/>
  <c r="K130" i="1"/>
  <c r="J130" i="1"/>
  <c r="I130" i="1"/>
  <c r="H130" i="1"/>
  <c r="F130" i="1"/>
  <c r="D130" i="1"/>
  <c r="C130" i="1"/>
  <c r="B130" i="1"/>
  <c r="M123" i="1"/>
  <c r="L123" i="1"/>
  <c r="K123" i="1"/>
  <c r="J123" i="1"/>
  <c r="I123" i="1"/>
  <c r="H123" i="1"/>
  <c r="F123" i="1"/>
  <c r="D123" i="1"/>
  <c r="C123" i="1"/>
  <c r="B123" i="1"/>
  <c r="M116" i="1"/>
  <c r="L116" i="1"/>
  <c r="K116" i="1"/>
  <c r="J116" i="1"/>
  <c r="I116" i="1"/>
  <c r="H116" i="1"/>
  <c r="F116" i="1"/>
  <c r="D116" i="1"/>
  <c r="B116" i="1"/>
  <c r="M109" i="1"/>
  <c r="L109" i="1"/>
  <c r="K109" i="1"/>
  <c r="J109" i="1"/>
  <c r="I109" i="1"/>
  <c r="H109" i="1"/>
  <c r="F109" i="1"/>
  <c r="D109" i="1"/>
  <c r="B109" i="1"/>
  <c r="M102" i="1"/>
  <c r="L102" i="1"/>
  <c r="K102" i="1"/>
  <c r="J102" i="1"/>
  <c r="I102" i="1"/>
  <c r="H102" i="1"/>
  <c r="F102" i="1"/>
  <c r="D102" i="1"/>
  <c r="C102" i="1"/>
  <c r="B102" i="1"/>
  <c r="M95" i="1"/>
  <c r="L95" i="1"/>
  <c r="K95" i="1"/>
  <c r="J95" i="1"/>
  <c r="I95" i="1"/>
  <c r="H95" i="1"/>
  <c r="F95" i="1"/>
  <c r="D95" i="1"/>
  <c r="B95" i="1"/>
  <c r="M87" i="1"/>
  <c r="K87" i="1"/>
  <c r="I87" i="1"/>
  <c r="G87" i="1"/>
  <c r="E87" i="1"/>
  <c r="C87" i="1"/>
  <c r="M80" i="1"/>
  <c r="L80" i="1"/>
  <c r="K80" i="1"/>
  <c r="J80" i="1"/>
  <c r="I80" i="1"/>
  <c r="H80" i="1"/>
  <c r="G80" i="1"/>
  <c r="F80" i="1"/>
  <c r="E80" i="1"/>
  <c r="D80" i="1"/>
  <c r="C80" i="1"/>
  <c r="B80" i="1"/>
  <c r="M67" i="1"/>
  <c r="L67" i="1"/>
  <c r="K67" i="1"/>
  <c r="J67" i="1"/>
  <c r="I67" i="1"/>
  <c r="H67" i="1"/>
  <c r="F67" i="1"/>
  <c r="E67" i="1"/>
  <c r="D67" i="1"/>
  <c r="C67" i="1"/>
  <c r="B67" i="1"/>
  <c r="G66" i="1"/>
  <c r="G67" i="1" s="1"/>
  <c r="M59" i="1"/>
  <c r="L59" i="1"/>
  <c r="K59" i="1"/>
  <c r="J59" i="1"/>
  <c r="I59" i="1"/>
  <c r="H59" i="1"/>
  <c r="G59" i="1"/>
  <c r="F59" i="1"/>
  <c r="E59" i="1"/>
  <c r="D59" i="1"/>
  <c r="C59" i="1"/>
  <c r="B59" i="1"/>
  <c r="M26" i="1"/>
  <c r="L26" i="1"/>
  <c r="K26" i="1"/>
  <c r="J26" i="1"/>
  <c r="I26" i="1"/>
  <c r="H26" i="1"/>
  <c r="G26" i="1"/>
  <c r="F26" i="1"/>
  <c r="E26" i="1"/>
  <c r="D26" i="1"/>
  <c r="C26" i="1"/>
  <c r="B26" i="1"/>
  <c r="M15" i="1"/>
  <c r="L15" i="1"/>
  <c r="K15" i="1"/>
  <c r="J15" i="1"/>
  <c r="I15" i="1"/>
  <c r="H15" i="1"/>
  <c r="G15" i="1"/>
  <c r="F15" i="1"/>
  <c r="E15" i="1"/>
  <c r="D15" i="1"/>
  <c r="C15" i="1"/>
  <c r="B15" i="1"/>
  <c r="B207" i="1" l="1"/>
  <c r="F207" i="1"/>
  <c r="J207" i="1"/>
  <c r="H207" i="1"/>
  <c r="K207" i="1"/>
  <c r="D207" i="1"/>
  <c r="E207" i="1"/>
  <c r="I207" i="1"/>
  <c r="L207" i="1"/>
  <c r="G207" i="1"/>
  <c r="C207" i="1"/>
</calcChain>
</file>

<file path=xl/sharedStrings.xml><?xml version="1.0" encoding="utf-8"?>
<sst xmlns="http://schemas.openxmlformats.org/spreadsheetml/2006/main" count="1669" uniqueCount="82">
  <si>
    <t>Comparativo Contrato de Gestão Hospital Municipal Pimentas Bonsucesso - 2017</t>
  </si>
  <si>
    <t>1.1) - URGÊNCIA</t>
  </si>
  <si>
    <t>CONSULTA MÉDICA - PA</t>
  </si>
  <si>
    <t>Janeiro</t>
  </si>
  <si>
    <t>Fevereiro</t>
  </si>
  <si>
    <t>Março</t>
  </si>
  <si>
    <t>Abril</t>
  </si>
  <si>
    <t>Maio</t>
  </si>
  <si>
    <t>Junho</t>
  </si>
  <si>
    <t>Meta</t>
  </si>
  <si>
    <t>Realiz.</t>
  </si>
  <si>
    <t>Clínica Médica</t>
  </si>
  <si>
    <t>-</t>
  </si>
  <si>
    <t>Clínica Cirúrgica</t>
  </si>
  <si>
    <t>Clínica Pediátrica</t>
  </si>
  <si>
    <t>Obstetrícia</t>
  </si>
  <si>
    <t>TOTAL</t>
  </si>
  <si>
    <t>Atendimento de Porta, recebimento de paciente conforme a demanda e necessidade da região e sazonalidade do período</t>
  </si>
  <si>
    <t>2. PRONTO SOCORRO - OBSERVAÇÕES -2017</t>
  </si>
  <si>
    <t>TOTAL INTERNAÇÕES</t>
  </si>
  <si>
    <t>AVC - RUE</t>
  </si>
  <si>
    <t>Pediatria</t>
  </si>
  <si>
    <t>Maternidade</t>
  </si>
  <si>
    <t>Psiquiatria</t>
  </si>
  <si>
    <t>MÉDIA DE PERMANÊNCIA</t>
  </si>
  <si>
    <t>UTI - Adulto</t>
  </si>
  <si>
    <t>UTI - Neonatal</t>
  </si>
  <si>
    <t>UCIN</t>
  </si>
  <si>
    <t>TAXA DE OCUPAÇÃO</t>
  </si>
  <si>
    <t>TOTAL DE DIÁRIAS</t>
  </si>
  <si>
    <t>* Em conformidade com o Termo de prorrogação Nº 01-04/2015-FMS, não foram apontadas metas de internações para as Unidades: UTI´s Adulta e Neonatal e UCIN visto que o termo define apenas o planejamento de ocupação das referidas Unidades. ( UTI- Adulto: 579; Neonatal: 152 e UCIN: 305 diárias).</t>
  </si>
  <si>
    <t>3.3</t>
  </si>
  <si>
    <t>4 - ATENDIMENTO AMBULATORIAL DE ESPECIALIDADE - 2017</t>
  </si>
  <si>
    <t>CONSULTA MÉDICA AMBULATORIAL</t>
  </si>
  <si>
    <t>Primeira Consulta</t>
  </si>
  <si>
    <t>Retornos</t>
  </si>
  <si>
    <t>* As metas de Anestesia e egressos geral foram computadas como retorno.</t>
  </si>
  <si>
    <t>CONSULTAS CONTRATADAS</t>
  </si>
  <si>
    <t>Cardiologista</t>
  </si>
  <si>
    <t>Cardiopediatria</t>
  </si>
  <si>
    <t>Clinica Médica (Egressos geral)</t>
  </si>
  <si>
    <t>Endocrinologista</t>
  </si>
  <si>
    <t>Laqueadura / Cir.Ginecológica</t>
  </si>
  <si>
    <t>Neurologia Infantil</t>
  </si>
  <si>
    <t>Neurologista</t>
  </si>
  <si>
    <t>Ortopedia</t>
  </si>
  <si>
    <t>4 - ATENDIMENTO REABILITAÇÃO - 2017</t>
  </si>
  <si>
    <t>REABILITAÇÃO</t>
  </si>
  <si>
    <t>Sessões Fisioterapia Alterações Neurológicas</t>
  </si>
  <si>
    <t>Sessões Fisioterapia Alterações Motoras</t>
  </si>
  <si>
    <t>5 - SERVIÇOS DE APOIO DIAGNÓSTICO E TERAPÊUTICO EXTERNO - SADT EXTERNO (ÂMBITO HOSPITALAR OU EXCLUSIVAMENTE AMBULATORIAL</t>
  </si>
  <si>
    <t>Colonoscopia</t>
  </si>
  <si>
    <t>Regulado</t>
  </si>
  <si>
    <t>Urgência</t>
  </si>
  <si>
    <t>Internado</t>
  </si>
  <si>
    <t xml:space="preserve">Endoscopia </t>
  </si>
  <si>
    <t>Ecocardiografia</t>
  </si>
  <si>
    <t>Eletroencefalograma c/ sedação</t>
  </si>
  <si>
    <t>Eletroencefalograma s/ sedação</t>
  </si>
  <si>
    <t>Eletroneuromiografia</t>
  </si>
  <si>
    <t>Mamografia</t>
  </si>
  <si>
    <t>Mapa</t>
  </si>
  <si>
    <t>Tomografia c/ sedação</t>
  </si>
  <si>
    <t>Tomografia s/ sedação</t>
  </si>
  <si>
    <t>Tomografia c/ contraste</t>
  </si>
  <si>
    <t>Ultrassonografia Geral</t>
  </si>
  <si>
    <t>USG Mama</t>
  </si>
  <si>
    <t>Ultrassonografia Morfológico</t>
  </si>
  <si>
    <t>Ultrassonografia c/ doppler</t>
  </si>
  <si>
    <t>Ultrassonografia Obstétrico</t>
  </si>
  <si>
    <t>TOTAL DE EXAMES SADT</t>
  </si>
  <si>
    <t>Total SADT</t>
  </si>
  <si>
    <t>TOTAL GERAL DE CIRURGIAS</t>
  </si>
  <si>
    <t>Laqueaduras</t>
  </si>
  <si>
    <t>Total</t>
  </si>
  <si>
    <t>Julho</t>
  </si>
  <si>
    <t>Agosto</t>
  </si>
  <si>
    <t>Setembro</t>
  </si>
  <si>
    <t>Outubro</t>
  </si>
  <si>
    <t>Novembro</t>
  </si>
  <si>
    <t>Dezembro</t>
  </si>
  <si>
    <t>TOTAL 2º SEMESTRE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</si>
</sst>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1"/>
      <color indexed="8"/>
      <name val="Arial Unicode MS"/>
      <family val="2"/>
    </font>
    <font>
      <sz val="16"/>
      <color indexed="8"/>
      <name val="Arial Unicode MS"/>
      <family val="2"/>
    </font>
    <font>
      <b/>
      <sz val="11"/>
      <color indexed="8"/>
      <name val="Arial Unicode MS"/>
      <family val="2"/>
    </font>
    <font>
      <u/>
      <sz val="11"/>
      <color theme="10"/>
      <name val="Calibri"/>
      <family val="2"/>
    </font>
    <font>
      <u/>
      <sz val="11"/>
      <color indexed="12"/>
      <name val="Arial Unicode MS"/>
      <family val="2"/>
    </font>
    <font>
      <sz val="11"/>
      <name val="Arial Unicode MS"/>
      <family val="2"/>
    </font>
    <font>
      <sz val="11"/>
      <color indexed="8"/>
      <name val="Calibri"/>
      <family val="2"/>
    </font>
    <font>
      <sz val="9"/>
      <color indexed="8"/>
      <name val="Arial Unicode MS"/>
      <family val="2"/>
    </font>
    <font>
      <sz val="11"/>
      <color theme="1"/>
      <name val="Arial Unicode MS"/>
      <family val="2"/>
    </font>
    <font>
      <sz val="11"/>
      <name val="Calibri"/>
      <family val="2"/>
    </font>
    <font>
      <sz val="12"/>
      <color indexed="8"/>
      <name val="Arial Unicode MS"/>
      <family val="2"/>
    </font>
    <font>
      <b/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/>
    <xf numFmtId="0" fontId="5" fillId="0" borderId="0" xfId="1" applyFont="1" applyAlignment="1" applyProtection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0" xfId="0" applyFont="1"/>
    <xf numFmtId="0" fontId="1" fillId="0" borderId="7" xfId="0" applyFont="1" applyBorder="1" applyAlignment="1">
      <alignment wrapText="1"/>
    </xf>
    <xf numFmtId="3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3" fontId="1" fillId="3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3" fillId="0" borderId="0" xfId="0" applyFont="1" applyFill="1" applyBorder="1" applyAlignment="1"/>
    <xf numFmtId="1" fontId="1" fillId="0" borderId="5" xfId="0" applyNumberFormat="1" applyFont="1" applyBorder="1" applyAlignment="1">
      <alignment horizontal="center"/>
    </xf>
    <xf numFmtId="1" fontId="1" fillId="3" borderId="6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4" borderId="0" xfId="0" applyFont="1" applyFill="1"/>
    <xf numFmtId="0" fontId="6" fillId="4" borderId="0" xfId="0" applyFont="1" applyFill="1"/>
    <xf numFmtId="1" fontId="1" fillId="6" borderId="5" xfId="0" applyNumberFormat="1" applyFont="1" applyFill="1" applyBorder="1" applyAlignment="1">
      <alignment horizontal="center"/>
    </xf>
    <xf numFmtId="1" fontId="1" fillId="6" borderId="8" xfId="0" applyNumberFormat="1" applyFont="1" applyFill="1" applyBorder="1" applyAlignment="1">
      <alignment horizontal="center"/>
    </xf>
    <xf numFmtId="164" fontId="1" fillId="6" borderId="8" xfId="0" applyNumberFormat="1" applyFont="1" applyFill="1" applyBorder="1" applyAlignment="1">
      <alignment horizontal="center"/>
    </xf>
    <xf numFmtId="1" fontId="1" fillId="7" borderId="15" xfId="0" applyNumberFormat="1" applyFont="1" applyFill="1" applyBorder="1" applyAlignment="1">
      <alignment horizontal="center"/>
    </xf>
    <xf numFmtId="0" fontId="8" fillId="3" borderId="18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9" fontId="1" fillId="6" borderId="5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" fontId="1" fillId="3" borderId="0" xfId="0" applyNumberFormat="1" applyFont="1" applyFill="1" applyBorder="1" applyAlignment="1">
      <alignment horizontal="center"/>
    </xf>
    <xf numFmtId="9" fontId="1" fillId="3" borderId="0" xfId="0" applyNumberFormat="1" applyFont="1" applyFill="1" applyBorder="1" applyAlignment="1">
      <alignment horizontal="center"/>
    </xf>
    <xf numFmtId="0" fontId="7" fillId="0" borderId="0" xfId="0" applyFont="1"/>
    <xf numFmtId="0" fontId="10" fillId="0" borderId="0" xfId="0" applyFont="1"/>
    <xf numFmtId="0" fontId="7" fillId="0" borderId="21" xfId="0" applyFont="1" applyBorder="1" applyAlignment="1">
      <alignment wrapText="1"/>
    </xf>
    <xf numFmtId="0" fontId="7" fillId="0" borderId="2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1" fillId="0" borderId="21" xfId="0" applyFont="1" applyBorder="1" applyAlignment="1">
      <alignment wrapText="1"/>
    </xf>
    <xf numFmtId="3" fontId="1" fillId="0" borderId="22" xfId="0" applyNumberFormat="1" applyFont="1" applyBorder="1" applyAlignment="1">
      <alignment horizontal="center"/>
    </xf>
    <xf numFmtId="3" fontId="1" fillId="6" borderId="6" xfId="0" applyNumberFormat="1" applyFont="1" applyFill="1" applyBorder="1" applyAlignment="1">
      <alignment horizontal="center"/>
    </xf>
    <xf numFmtId="0" fontId="1" fillId="0" borderId="26" xfId="0" applyFont="1" applyBorder="1" applyAlignment="1">
      <alignment wrapText="1"/>
    </xf>
    <xf numFmtId="3" fontId="1" fillId="0" borderId="27" xfId="0" applyNumberFormat="1" applyFont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3" fontId="1" fillId="2" borderId="24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3" borderId="28" xfId="0" applyFont="1" applyFill="1" applyBorder="1" applyAlignment="1"/>
    <xf numFmtId="0" fontId="11" fillId="3" borderId="0" xfId="0" applyFont="1" applyFill="1" applyBorder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center"/>
    </xf>
    <xf numFmtId="1" fontId="1" fillId="3" borderId="0" xfId="0" applyNumberFormat="1" applyFont="1" applyFill="1" applyAlignment="1"/>
    <xf numFmtId="0" fontId="1" fillId="0" borderId="31" xfId="0" applyFont="1" applyFill="1" applyBorder="1" applyAlignment="1">
      <alignment wrapText="1"/>
    </xf>
    <xf numFmtId="3" fontId="1" fillId="0" borderId="32" xfId="0" applyNumberFormat="1" applyFont="1" applyFill="1" applyBorder="1" applyAlignment="1">
      <alignment horizontal="center"/>
    </xf>
    <xf numFmtId="3" fontId="1" fillId="0" borderId="33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34" xfId="0" applyFont="1" applyFill="1" applyBorder="1" applyAlignment="1">
      <alignment wrapText="1"/>
    </xf>
    <xf numFmtId="3" fontId="1" fillId="2" borderId="35" xfId="0" applyNumberFormat="1" applyFont="1" applyFill="1" applyBorder="1" applyAlignment="1">
      <alignment horizontal="center"/>
    </xf>
    <xf numFmtId="3" fontId="1" fillId="2" borderId="36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wrapText="1"/>
    </xf>
    <xf numFmtId="0" fontId="1" fillId="0" borderId="38" xfId="0" applyFont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9" fillId="3" borderId="39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41" xfId="0" applyNumberFormat="1" applyFont="1" applyBorder="1" applyAlignment="1">
      <alignment horizontal="center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0" fontId="1" fillId="0" borderId="0" xfId="0" applyFont="1" applyBorder="1"/>
    <xf numFmtId="0" fontId="1" fillId="6" borderId="42" xfId="0" applyFont="1" applyFill="1" applyBorder="1" applyAlignment="1">
      <alignment horizontal="center"/>
    </xf>
    <xf numFmtId="0" fontId="1" fillId="5" borderId="42" xfId="0" applyFont="1" applyFill="1" applyBorder="1" applyAlignment="1">
      <alignment horizontal="center"/>
    </xf>
    <xf numFmtId="0" fontId="1" fillId="4" borderId="0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43" xfId="0" applyFont="1" applyFill="1" applyBorder="1" applyAlignment="1">
      <alignment horizontal="center"/>
    </xf>
    <xf numFmtId="0" fontId="3" fillId="2" borderId="0" xfId="0" applyFont="1" applyFill="1" applyBorder="1"/>
    <xf numFmtId="3" fontId="1" fillId="0" borderId="0" xfId="0" applyNumberFormat="1" applyFont="1" applyBorder="1" applyAlignment="1"/>
    <xf numFmtId="0" fontId="0" fillId="6" borderId="0" xfId="0" applyFill="1" applyBorder="1" applyAlignment="1">
      <alignment wrapText="1"/>
    </xf>
    <xf numFmtId="0" fontId="0" fillId="6" borderId="0" xfId="0" applyFill="1" applyBorder="1" applyAlignment="1"/>
    <xf numFmtId="0" fontId="12" fillId="6" borderId="0" xfId="0" applyFont="1" applyFill="1" applyBorder="1" applyAlignment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1" fontId="6" fillId="6" borderId="5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6" fillId="6" borderId="8" xfId="0" applyNumberFormat="1" applyFont="1" applyFill="1" applyBorder="1" applyAlignment="1">
      <alignment horizontal="center"/>
    </xf>
    <xf numFmtId="164" fontId="6" fillId="6" borderId="8" xfId="0" applyNumberFormat="1" applyFont="1" applyFill="1" applyBorder="1" applyAlignment="1">
      <alignment horizontal="center"/>
    </xf>
    <xf numFmtId="164" fontId="1" fillId="6" borderId="5" xfId="0" applyNumberFormat="1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1" fillId="3" borderId="48" xfId="0" applyFont="1" applyFill="1" applyBorder="1" applyAlignment="1">
      <alignment horizontal="center"/>
    </xf>
    <xf numFmtId="3" fontId="1" fillId="2" borderId="49" xfId="0" applyNumberFormat="1" applyFont="1" applyFill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1" fillId="3" borderId="56" xfId="0" applyFont="1" applyFill="1" applyBorder="1" applyAlignment="1">
      <alignment horizontal="center"/>
    </xf>
    <xf numFmtId="3" fontId="1" fillId="2" borderId="57" xfId="0" applyNumberFormat="1" applyFont="1" applyFill="1" applyBorder="1" applyAlignment="1">
      <alignment horizontal="center"/>
    </xf>
    <xf numFmtId="3" fontId="1" fillId="2" borderId="58" xfId="0" applyNumberFormat="1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3" fontId="1" fillId="2" borderId="61" xfId="0" applyNumberFormat="1" applyFont="1" applyFill="1" applyBorder="1" applyAlignment="1">
      <alignment horizontal="center"/>
    </xf>
    <xf numFmtId="0" fontId="1" fillId="5" borderId="62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1" fillId="6" borderId="64" xfId="0" applyFont="1" applyFill="1" applyBorder="1" applyAlignment="1">
      <alignment horizontal="center"/>
    </xf>
    <xf numFmtId="0" fontId="1" fillId="5" borderId="65" xfId="0" applyFont="1" applyFill="1" applyBorder="1" applyAlignment="1">
      <alignment horizontal="center"/>
    </xf>
    <xf numFmtId="0" fontId="3" fillId="2" borderId="66" xfId="0" applyFont="1" applyFill="1" applyBorder="1" applyAlignment="1">
      <alignment horizontal="center"/>
    </xf>
    <xf numFmtId="0" fontId="3" fillId="2" borderId="67" xfId="0" applyFont="1" applyFill="1" applyBorder="1" applyAlignment="1">
      <alignment horizontal="center"/>
    </xf>
    <xf numFmtId="0" fontId="1" fillId="0" borderId="31" xfId="0" applyFont="1" applyBorder="1" applyAlignment="1">
      <alignment wrapText="1"/>
    </xf>
    <xf numFmtId="0" fontId="1" fillId="0" borderId="69" xfId="0" applyFont="1" applyBorder="1" applyAlignment="1">
      <alignment wrapText="1"/>
    </xf>
    <xf numFmtId="3" fontId="1" fillId="0" borderId="51" xfId="0" applyNumberFormat="1" applyFont="1" applyBorder="1" applyAlignment="1">
      <alignment horizontal="center"/>
    </xf>
    <xf numFmtId="3" fontId="1" fillId="2" borderId="71" xfId="0" applyNumberFormat="1" applyFont="1" applyFill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72" xfId="0" applyNumberFormat="1" applyFont="1" applyBorder="1" applyAlignment="1">
      <alignment horizontal="center"/>
    </xf>
    <xf numFmtId="3" fontId="1" fillId="0" borderId="73" xfId="0" applyNumberFormat="1" applyFont="1" applyBorder="1" applyAlignment="1">
      <alignment horizontal="center"/>
    </xf>
    <xf numFmtId="3" fontId="1" fillId="2" borderId="74" xfId="0" applyNumberFormat="1" applyFont="1" applyFill="1" applyBorder="1" applyAlignment="1">
      <alignment horizontal="center"/>
    </xf>
    <xf numFmtId="3" fontId="1" fillId="3" borderId="14" xfId="0" applyNumberFormat="1" applyFont="1" applyFill="1" applyBorder="1" applyAlignment="1">
      <alignment horizontal="center"/>
    </xf>
    <xf numFmtId="3" fontId="1" fillId="2" borderId="16" xfId="0" applyNumberFormat="1" applyFont="1" applyFill="1" applyBorder="1" applyAlignment="1">
      <alignment horizontal="center"/>
    </xf>
    <xf numFmtId="1" fontId="1" fillId="0" borderId="51" xfId="0" applyNumberFormat="1" applyFont="1" applyBorder="1" applyAlignment="1">
      <alignment horizontal="center"/>
    </xf>
    <xf numFmtId="1" fontId="1" fillId="2" borderId="75" xfId="0" applyNumberFormat="1" applyFont="1" applyFill="1" applyBorder="1" applyAlignment="1">
      <alignment horizontal="center"/>
    </xf>
    <xf numFmtId="1" fontId="1" fillId="2" borderId="61" xfId="0" applyNumberFormat="1" applyFont="1" applyFill="1" applyBorder="1" applyAlignment="1">
      <alignment horizontal="center"/>
    </xf>
    <xf numFmtId="1" fontId="1" fillId="2" borderId="16" xfId="0" applyNumberFormat="1" applyFont="1" applyFill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1" fontId="1" fillId="0" borderId="73" xfId="0" applyNumberFormat="1" applyFont="1" applyBorder="1" applyAlignment="1">
      <alignment horizontal="center"/>
    </xf>
    <xf numFmtId="1" fontId="1" fillId="0" borderId="77" xfId="0" applyNumberFormat="1" applyFont="1" applyBorder="1" applyAlignment="1">
      <alignment horizontal="center"/>
    </xf>
    <xf numFmtId="1" fontId="1" fillId="2" borderId="74" xfId="0" applyNumberFormat="1" applyFont="1" applyFill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1" fontId="1" fillId="6" borderId="52" xfId="0" applyNumberFormat="1" applyFont="1" applyFill="1" applyBorder="1" applyAlignment="1">
      <alignment horizontal="center"/>
    </xf>
    <xf numFmtId="1" fontId="1" fillId="7" borderId="75" xfId="0" applyNumberFormat="1" applyFont="1" applyFill="1" applyBorder="1" applyAlignment="1">
      <alignment horizontal="center"/>
    </xf>
    <xf numFmtId="1" fontId="9" fillId="6" borderId="52" xfId="0" applyNumberFormat="1" applyFont="1" applyFill="1" applyBorder="1" applyAlignment="1">
      <alignment horizontal="center"/>
    </xf>
    <xf numFmtId="1" fontId="6" fillId="0" borderId="51" xfId="0" applyNumberFormat="1" applyFont="1" applyBorder="1" applyAlignment="1">
      <alignment horizontal="center"/>
    </xf>
    <xf numFmtId="1" fontId="6" fillId="6" borderId="52" xfId="0" applyNumberFormat="1" applyFont="1" applyFill="1" applyBorder="1" applyAlignment="1">
      <alignment horizontal="center"/>
    </xf>
    <xf numFmtId="164" fontId="6" fillId="0" borderId="51" xfId="0" applyNumberFormat="1" applyFont="1" applyBorder="1" applyAlignment="1">
      <alignment horizontal="center"/>
    </xf>
    <xf numFmtId="0" fontId="1" fillId="5" borderId="31" xfId="0" applyFont="1" applyFill="1" applyBorder="1" applyAlignment="1">
      <alignment wrapText="1"/>
    </xf>
    <xf numFmtId="0" fontId="1" fillId="5" borderId="69" xfId="0" applyFont="1" applyFill="1" applyBorder="1" applyAlignment="1">
      <alignment wrapText="1"/>
    </xf>
    <xf numFmtId="1" fontId="1" fillId="6" borderId="38" xfId="0" applyNumberFormat="1" applyFont="1" applyFill="1" applyBorder="1" applyAlignment="1">
      <alignment horizontal="center"/>
    </xf>
    <xf numFmtId="1" fontId="1" fillId="7" borderId="61" xfId="0" applyNumberFormat="1" applyFont="1" applyFill="1" applyBorder="1" applyAlignment="1">
      <alignment horizontal="center"/>
    </xf>
    <xf numFmtId="1" fontId="1" fillId="7" borderId="74" xfId="0" applyNumberFormat="1" applyFont="1" applyFill="1" applyBorder="1" applyAlignment="1">
      <alignment horizontal="center"/>
    </xf>
    <xf numFmtId="164" fontId="1" fillId="6" borderId="38" xfId="0" applyNumberFormat="1" applyFont="1" applyFill="1" applyBorder="1" applyAlignment="1">
      <alignment horizontal="center"/>
    </xf>
    <xf numFmtId="164" fontId="1" fillId="0" borderId="72" xfId="0" applyNumberFormat="1" applyFont="1" applyBorder="1" applyAlignment="1">
      <alignment horizontal="center"/>
    </xf>
    <xf numFmtId="1" fontId="1" fillId="6" borderId="73" xfId="0" applyNumberFormat="1" applyFont="1" applyFill="1" applyBorder="1" applyAlignment="1">
      <alignment horizontal="center"/>
    </xf>
    <xf numFmtId="1" fontId="9" fillId="6" borderId="77" xfId="0" applyNumberFormat="1" applyFont="1" applyFill="1" applyBorder="1" applyAlignment="1">
      <alignment horizontal="center"/>
    </xf>
    <xf numFmtId="164" fontId="1" fillId="6" borderId="73" xfId="0" applyNumberFormat="1" applyFont="1" applyFill="1" applyBorder="1" applyAlignment="1">
      <alignment horizontal="center"/>
    </xf>
    <xf numFmtId="1" fontId="6" fillId="0" borderId="38" xfId="0" applyNumberFormat="1" applyFont="1" applyBorder="1" applyAlignment="1">
      <alignment horizontal="center"/>
    </xf>
    <xf numFmtId="1" fontId="6" fillId="0" borderId="72" xfId="0" applyNumberFormat="1" applyFont="1" applyBorder="1" applyAlignment="1">
      <alignment horizontal="center"/>
    </xf>
    <xf numFmtId="1" fontId="6" fillId="6" borderId="38" xfId="0" applyNumberFormat="1" applyFont="1" applyFill="1" applyBorder="1" applyAlignment="1">
      <alignment horizontal="center"/>
    </xf>
    <xf numFmtId="1" fontId="6" fillId="6" borderId="73" xfId="0" applyNumberFormat="1" applyFont="1" applyFill="1" applyBorder="1" applyAlignment="1">
      <alignment horizontal="center"/>
    </xf>
    <xf numFmtId="1" fontId="6" fillId="6" borderId="77" xfId="0" applyNumberFormat="1" applyFont="1" applyFill="1" applyBorder="1" applyAlignment="1">
      <alignment horizontal="center"/>
    </xf>
    <xf numFmtId="164" fontId="6" fillId="6" borderId="73" xfId="0" applyNumberFormat="1" applyFont="1" applyFill="1" applyBorder="1" applyAlignment="1">
      <alignment horizontal="center"/>
    </xf>
    <xf numFmtId="164" fontId="6" fillId="0" borderId="72" xfId="0" applyNumberFormat="1" applyFont="1" applyBorder="1" applyAlignment="1">
      <alignment horizontal="center"/>
    </xf>
    <xf numFmtId="0" fontId="1" fillId="6" borderId="31" xfId="0" applyFont="1" applyFill="1" applyBorder="1" applyAlignment="1">
      <alignment wrapText="1"/>
    </xf>
    <xf numFmtId="0" fontId="1" fillId="6" borderId="69" xfId="0" applyFont="1" applyFill="1" applyBorder="1" applyAlignment="1">
      <alignment wrapText="1"/>
    </xf>
    <xf numFmtId="9" fontId="1" fillId="6" borderId="51" xfId="0" applyNumberFormat="1" applyFont="1" applyFill="1" applyBorder="1" applyAlignment="1">
      <alignment horizontal="center"/>
    </xf>
    <xf numFmtId="9" fontId="1" fillId="6" borderId="38" xfId="0" applyNumberFormat="1" applyFont="1" applyFill="1" applyBorder="1" applyAlignment="1">
      <alignment horizontal="center"/>
    </xf>
    <xf numFmtId="9" fontId="1" fillId="6" borderId="72" xfId="0" applyNumberFormat="1" applyFont="1" applyFill="1" applyBorder="1" applyAlignment="1">
      <alignment horizontal="center"/>
    </xf>
    <xf numFmtId="1" fontId="1" fillId="6" borderId="14" xfId="0" applyNumberFormat="1" applyFont="1" applyFill="1" applyBorder="1" applyAlignment="1">
      <alignment horizontal="center"/>
    </xf>
    <xf numFmtId="1" fontId="1" fillId="7" borderId="16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9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wrapText="1"/>
    </xf>
    <xf numFmtId="0" fontId="1" fillId="2" borderId="4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top" wrapText="1"/>
    </xf>
    <xf numFmtId="0" fontId="1" fillId="2" borderId="3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left" vertical="top" wrapText="1"/>
    </xf>
    <xf numFmtId="0" fontId="10" fillId="2" borderId="19" xfId="0" applyFont="1" applyFill="1" applyBorder="1" applyAlignment="1">
      <alignment horizontal="center" wrapText="1"/>
    </xf>
    <xf numFmtId="0" fontId="10" fillId="2" borderId="20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76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/>
    </xf>
    <xf numFmtId="0" fontId="1" fillId="2" borderId="78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68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8"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b/>
        <i val="0"/>
        <color indexed="10"/>
      </font>
    </dxf>
    <dxf>
      <font>
        <b/>
        <i val="0"/>
        <color indexed="3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3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177142</xdr:colOff>
      <xdr:row>1</xdr:row>
      <xdr:rowOff>64911</xdr:rowOff>
    </xdr:from>
    <xdr:to>
      <xdr:col>0</xdr:col>
      <xdr:colOff>1555515</xdr:colOff>
      <xdr:row>3</xdr:row>
      <xdr:rowOff>8466</xdr:rowOff>
    </xdr:to>
    <xdr:pic>
      <xdr:nvPicPr>
        <xdr:cNvPr id="3" name="Picture 600" descr="Logo">
          <a:extLst>
            <a:ext uri="{FF2B5EF4-FFF2-40B4-BE49-F238E27FC236}">
              <a16:creationId xmlns:a16="http://schemas.microsoft.com/office/drawing/2014/main" id="{8A9AEBD1-00B5-483C-BAFA-78F2CA375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142" y="293511"/>
          <a:ext cx="1378373" cy="4007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571500</xdr:colOff>
      <xdr:row>0</xdr:row>
      <xdr:rowOff>132474</xdr:rowOff>
    </xdr:from>
    <xdr:to>
      <xdr:col>26</xdr:col>
      <xdr:colOff>517496</xdr:colOff>
      <xdr:row>3</xdr:row>
      <xdr:rowOff>26170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12090F33-5213-49EC-A152-A2D4B1E1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938500" y="132474"/>
          <a:ext cx="593696" cy="5794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56D6-401F-4DAD-B41A-D0D9BC35210B}">
  <dimension ref="A1:AA213"/>
  <sheetViews>
    <sheetView showGridLines="0" tabSelected="1" view="pageBreakPreview" topLeftCell="A169" zoomScale="75" zoomScaleNormal="75" zoomScaleSheetLayoutView="75" workbookViewId="0">
      <pane xSplit="1" topLeftCell="B1" activePane="topRight" state="frozen"/>
      <selection activeCell="AH17" sqref="AH17"/>
      <selection pane="topRight" activeCell="F111" sqref="F111:G111"/>
    </sheetView>
  </sheetViews>
  <sheetFormatPr defaultColWidth="8.85546875" defaultRowHeight="15"/>
  <cols>
    <col min="1" max="1" width="43" style="91" customWidth="1"/>
    <col min="2" max="2" width="7.7109375" style="92" customWidth="1"/>
    <col min="3" max="3" width="7.7109375" style="93" customWidth="1"/>
    <col min="4" max="4" width="7.7109375" style="92" customWidth="1"/>
    <col min="5" max="6" width="7.7109375" style="93" customWidth="1"/>
    <col min="7" max="7" width="7.7109375" style="94" customWidth="1"/>
    <col min="8" max="8" width="7.7109375" style="93" customWidth="1"/>
    <col min="9" max="9" width="7.7109375" style="92" customWidth="1"/>
    <col min="10" max="10" width="7.7109375" style="94" customWidth="1"/>
    <col min="11" max="11" width="7.7109375" style="93" customWidth="1"/>
    <col min="12" max="12" width="7.7109375" style="92" customWidth="1"/>
    <col min="13" max="13" width="7.7109375" style="93" customWidth="1"/>
    <col min="14" max="14" width="7.7109375" style="92" customWidth="1"/>
    <col min="15" max="15" width="7.7109375" style="93" customWidth="1"/>
    <col min="16" max="16" width="7.7109375" style="92" customWidth="1"/>
    <col min="17" max="18" width="7.7109375" style="93" customWidth="1"/>
    <col min="19" max="19" width="7.7109375" style="94" customWidth="1"/>
    <col min="20" max="20" width="7.7109375" style="93" customWidth="1"/>
    <col min="21" max="21" width="7.7109375" style="92" customWidth="1"/>
    <col min="22" max="22" width="7.7109375" style="94" customWidth="1"/>
    <col min="23" max="23" width="7.7109375" style="93" customWidth="1"/>
    <col min="24" max="24" width="7.7109375" style="92" customWidth="1"/>
    <col min="25" max="25" width="7.7109375" style="93" customWidth="1"/>
    <col min="26" max="27" width="9.7109375" style="95" bestFit="1" customWidth="1"/>
    <col min="28" max="16384" width="8.85546875" style="95"/>
  </cols>
  <sheetData>
    <row r="1" spans="1:27" s="4" customFormat="1" ht="18" customHeight="1">
      <c r="A1" s="1"/>
      <c r="B1" s="2"/>
      <c r="C1" s="2"/>
      <c r="D1" s="3"/>
      <c r="E1" s="2"/>
      <c r="F1" s="3"/>
      <c r="G1" s="2"/>
      <c r="H1" s="3"/>
      <c r="I1" s="2"/>
      <c r="J1" s="3"/>
      <c r="K1" s="2"/>
      <c r="L1" s="3"/>
      <c r="M1" s="2"/>
      <c r="N1" s="2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3"/>
      <c r="AA1" s="2"/>
    </row>
    <row r="2" spans="1:27" s="4" customFormat="1" ht="18" customHeight="1">
      <c r="A2" s="1"/>
      <c r="B2" s="2"/>
      <c r="C2" s="2"/>
      <c r="D2" s="3"/>
      <c r="E2" s="2"/>
      <c r="F2" s="3"/>
      <c r="G2" s="2"/>
      <c r="H2" s="3"/>
      <c r="I2" s="2"/>
      <c r="J2" s="3"/>
      <c r="K2" s="2"/>
      <c r="L2" s="3"/>
      <c r="M2" s="2"/>
      <c r="N2" s="2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3"/>
      <c r="AA2" s="2"/>
    </row>
    <row r="3" spans="1:27" s="4" customFormat="1" ht="18" customHeight="1">
      <c r="A3" s="1"/>
      <c r="B3" s="2"/>
      <c r="C3" s="2"/>
      <c r="D3" s="3"/>
      <c r="E3" s="2"/>
      <c r="F3" s="3"/>
      <c r="G3" s="2"/>
      <c r="H3" s="3"/>
      <c r="I3" s="2"/>
      <c r="J3" s="3"/>
      <c r="K3" s="2"/>
      <c r="L3" s="3"/>
      <c r="M3" s="2"/>
      <c r="N3" s="2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</row>
    <row r="4" spans="1:27" s="4" customFormat="1" ht="18" customHeight="1">
      <c r="A4" s="206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</row>
    <row r="5" spans="1:27" s="4" customFormat="1" ht="18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s="4" customFormat="1" ht="18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s="4" customFormat="1">
      <c r="A7" s="5" t="s">
        <v>1</v>
      </c>
      <c r="B7" s="3"/>
      <c r="C7" s="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s="4" customFormat="1" ht="18" customHeight="1" thickBo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s="4" customFormat="1" ht="14.25">
      <c r="A9" s="201" t="s">
        <v>2</v>
      </c>
      <c r="B9" s="179" t="s">
        <v>3</v>
      </c>
      <c r="C9" s="180"/>
      <c r="D9" s="178" t="s">
        <v>4</v>
      </c>
      <c r="E9" s="177"/>
      <c r="F9" s="179" t="s">
        <v>5</v>
      </c>
      <c r="G9" s="180"/>
      <c r="H9" s="178" t="s">
        <v>6</v>
      </c>
      <c r="I9" s="177"/>
      <c r="J9" s="179" t="s">
        <v>7</v>
      </c>
      <c r="K9" s="180"/>
      <c r="L9" s="178" t="s">
        <v>8</v>
      </c>
      <c r="M9" s="177"/>
      <c r="N9" s="179" t="s">
        <v>75</v>
      </c>
      <c r="O9" s="180"/>
      <c r="P9" s="178" t="s">
        <v>76</v>
      </c>
      <c r="Q9" s="177"/>
      <c r="R9" s="179" t="s">
        <v>77</v>
      </c>
      <c r="S9" s="180"/>
      <c r="T9" s="178" t="s">
        <v>78</v>
      </c>
      <c r="U9" s="177"/>
      <c r="V9" s="179" t="s">
        <v>79</v>
      </c>
      <c r="W9" s="180"/>
      <c r="X9" s="178" t="s">
        <v>80</v>
      </c>
      <c r="Y9" s="177"/>
      <c r="Z9" s="179" t="s">
        <v>16</v>
      </c>
      <c r="AA9" s="180"/>
    </row>
    <row r="10" spans="1:27" s="12" customFormat="1" ht="14.25">
      <c r="A10" s="200"/>
      <c r="B10" s="107" t="s">
        <v>9</v>
      </c>
      <c r="C10" s="108" t="s">
        <v>10</v>
      </c>
      <c r="D10" s="9" t="s">
        <v>9</v>
      </c>
      <c r="E10" s="102" t="s">
        <v>10</v>
      </c>
      <c r="F10" s="107" t="s">
        <v>9</v>
      </c>
      <c r="G10" s="108" t="s">
        <v>10</v>
      </c>
      <c r="H10" s="9" t="s">
        <v>9</v>
      </c>
      <c r="I10" s="102" t="s">
        <v>10</v>
      </c>
      <c r="J10" s="107" t="s">
        <v>9</v>
      </c>
      <c r="K10" s="108" t="s">
        <v>10</v>
      </c>
      <c r="L10" s="9" t="s">
        <v>9</v>
      </c>
      <c r="M10" s="102" t="s">
        <v>10</v>
      </c>
      <c r="N10" s="107" t="s">
        <v>9</v>
      </c>
      <c r="O10" s="108" t="s">
        <v>10</v>
      </c>
      <c r="P10" s="9" t="s">
        <v>9</v>
      </c>
      <c r="Q10" s="102" t="s">
        <v>10</v>
      </c>
      <c r="R10" s="107" t="s">
        <v>9</v>
      </c>
      <c r="S10" s="108" t="s">
        <v>10</v>
      </c>
      <c r="T10" s="9" t="s">
        <v>9</v>
      </c>
      <c r="U10" s="102" t="s">
        <v>10</v>
      </c>
      <c r="V10" s="107" t="s">
        <v>9</v>
      </c>
      <c r="W10" s="108" t="s">
        <v>10</v>
      </c>
      <c r="X10" s="9" t="s">
        <v>9</v>
      </c>
      <c r="Y10" s="102" t="s">
        <v>10</v>
      </c>
      <c r="Z10" s="114" t="s">
        <v>9</v>
      </c>
      <c r="AA10" s="108" t="s">
        <v>10</v>
      </c>
    </row>
    <row r="11" spans="1:27" s="4" customFormat="1" ht="14.25">
      <c r="A11" s="123" t="s">
        <v>11</v>
      </c>
      <c r="B11" s="127">
        <v>3300</v>
      </c>
      <c r="C11" s="128">
        <v>3488</v>
      </c>
      <c r="D11" s="14">
        <v>3300</v>
      </c>
      <c r="E11" s="125">
        <v>3261</v>
      </c>
      <c r="F11" s="127">
        <v>3300</v>
      </c>
      <c r="G11" s="128">
        <v>3747</v>
      </c>
      <c r="H11" s="14">
        <v>3300</v>
      </c>
      <c r="I11" s="125">
        <v>3148</v>
      </c>
      <c r="J11" s="127">
        <v>3300</v>
      </c>
      <c r="K11" s="128">
        <v>3417</v>
      </c>
      <c r="L11" s="14">
        <v>3300</v>
      </c>
      <c r="M11" s="125">
        <v>3290</v>
      </c>
      <c r="N11" s="127">
        <v>3300</v>
      </c>
      <c r="O11" s="128">
        <v>3411</v>
      </c>
      <c r="P11" s="14">
        <v>3300</v>
      </c>
      <c r="Q11" s="125">
        <v>3537</v>
      </c>
      <c r="R11" s="127">
        <v>3300</v>
      </c>
      <c r="S11" s="128">
        <v>3845</v>
      </c>
      <c r="T11" s="14">
        <v>3300</v>
      </c>
      <c r="U11" s="125">
        <v>3735</v>
      </c>
      <c r="V11" s="127">
        <v>2500</v>
      </c>
      <c r="W11" s="128">
        <v>3906</v>
      </c>
      <c r="X11" s="14">
        <v>2500</v>
      </c>
      <c r="Y11" s="125">
        <v>3771</v>
      </c>
      <c r="Z11" s="127">
        <f>B11+D11+F11+H11+J11+L11+N11+P11+R11+T11+V11+X11</f>
        <v>38000</v>
      </c>
      <c r="AA11" s="131">
        <f>C11+E11+G11+I11+K11+M11+O11+Q11+S11+U11+W11+Y11</f>
        <v>42556</v>
      </c>
    </row>
    <row r="12" spans="1:27" s="4" customFormat="1" ht="14.25">
      <c r="A12" s="124" t="s">
        <v>13</v>
      </c>
      <c r="B12" s="129">
        <v>1500</v>
      </c>
      <c r="C12" s="128">
        <v>710</v>
      </c>
      <c r="D12" s="16">
        <v>1500</v>
      </c>
      <c r="E12" s="125">
        <v>573</v>
      </c>
      <c r="F12" s="129">
        <v>1500</v>
      </c>
      <c r="G12" s="128">
        <v>609</v>
      </c>
      <c r="H12" s="16">
        <v>1500</v>
      </c>
      <c r="I12" s="125">
        <v>541</v>
      </c>
      <c r="J12" s="129">
        <v>1500</v>
      </c>
      <c r="K12" s="128">
        <v>545</v>
      </c>
      <c r="L12" s="16">
        <v>1500</v>
      </c>
      <c r="M12" s="125">
        <v>498</v>
      </c>
      <c r="N12" s="129">
        <v>1500</v>
      </c>
      <c r="O12" s="128">
        <v>580</v>
      </c>
      <c r="P12" s="16">
        <v>1500</v>
      </c>
      <c r="Q12" s="125">
        <v>595</v>
      </c>
      <c r="R12" s="129">
        <v>1500</v>
      </c>
      <c r="S12" s="128">
        <v>609</v>
      </c>
      <c r="T12" s="16">
        <v>1500</v>
      </c>
      <c r="U12" s="125">
        <v>578</v>
      </c>
      <c r="V12" s="129">
        <v>550</v>
      </c>
      <c r="W12" s="128">
        <v>542</v>
      </c>
      <c r="X12" s="16">
        <v>550</v>
      </c>
      <c r="Y12" s="125">
        <v>583</v>
      </c>
      <c r="Z12" s="127">
        <f t="shared" ref="Z12:Z14" si="0">B12+D12+F12+H12+J12+L12+N12+P12+R12+T12+V12+X12</f>
        <v>16100</v>
      </c>
      <c r="AA12" s="131">
        <f t="shared" ref="AA12:AA14" si="1">C12+E12+G12+I12+K12+M12+O12+Q12+S12+U12+W12+Y12</f>
        <v>6963</v>
      </c>
    </row>
    <row r="13" spans="1:27" s="4" customFormat="1" ht="14.25">
      <c r="A13" s="124" t="s">
        <v>14</v>
      </c>
      <c r="B13" s="129">
        <v>1200</v>
      </c>
      <c r="C13" s="128">
        <v>952</v>
      </c>
      <c r="D13" s="16">
        <v>1200</v>
      </c>
      <c r="E13" s="125">
        <v>1289</v>
      </c>
      <c r="F13" s="129">
        <v>1200</v>
      </c>
      <c r="G13" s="128">
        <v>1523</v>
      </c>
      <c r="H13" s="16">
        <v>1200</v>
      </c>
      <c r="I13" s="125">
        <v>1374</v>
      </c>
      <c r="J13" s="129">
        <v>1200</v>
      </c>
      <c r="K13" s="128">
        <v>1299</v>
      </c>
      <c r="L13" s="16">
        <v>1200</v>
      </c>
      <c r="M13" s="125">
        <v>1227</v>
      </c>
      <c r="N13" s="129">
        <v>1200</v>
      </c>
      <c r="O13" s="128">
        <v>975</v>
      </c>
      <c r="P13" s="16">
        <v>1200</v>
      </c>
      <c r="Q13" s="125">
        <v>994</v>
      </c>
      <c r="R13" s="129">
        <v>1200</v>
      </c>
      <c r="S13" s="128">
        <v>1511</v>
      </c>
      <c r="T13" s="16">
        <v>1200</v>
      </c>
      <c r="U13" s="125">
        <v>1388</v>
      </c>
      <c r="V13" s="129">
        <v>850</v>
      </c>
      <c r="W13" s="128">
        <v>1433</v>
      </c>
      <c r="X13" s="16">
        <v>850</v>
      </c>
      <c r="Y13" s="125">
        <v>983</v>
      </c>
      <c r="Z13" s="127">
        <f t="shared" si="0"/>
        <v>13700</v>
      </c>
      <c r="AA13" s="131">
        <f t="shared" si="1"/>
        <v>14948</v>
      </c>
    </row>
    <row r="14" spans="1:27" s="4" customFormat="1" ht="14.25">
      <c r="A14" s="124" t="s">
        <v>15</v>
      </c>
      <c r="B14" s="129">
        <v>1500</v>
      </c>
      <c r="C14" s="128">
        <v>1479</v>
      </c>
      <c r="D14" s="16">
        <v>1500</v>
      </c>
      <c r="E14" s="125">
        <v>1334</v>
      </c>
      <c r="F14" s="129">
        <v>1500</v>
      </c>
      <c r="G14" s="128">
        <v>1590</v>
      </c>
      <c r="H14" s="16">
        <v>1500</v>
      </c>
      <c r="I14" s="125">
        <v>1311</v>
      </c>
      <c r="J14" s="129">
        <v>1500</v>
      </c>
      <c r="K14" s="128">
        <v>1481</v>
      </c>
      <c r="L14" s="16">
        <v>1500</v>
      </c>
      <c r="M14" s="125">
        <v>1439</v>
      </c>
      <c r="N14" s="129">
        <v>1500</v>
      </c>
      <c r="O14" s="128">
        <v>1370</v>
      </c>
      <c r="P14" s="16">
        <v>1500</v>
      </c>
      <c r="Q14" s="125">
        <v>1350</v>
      </c>
      <c r="R14" s="129">
        <v>1500</v>
      </c>
      <c r="S14" s="128">
        <v>1460</v>
      </c>
      <c r="T14" s="16">
        <v>1500</v>
      </c>
      <c r="U14" s="125">
        <v>1257</v>
      </c>
      <c r="V14" s="129">
        <v>1100</v>
      </c>
      <c r="W14" s="128">
        <v>1473</v>
      </c>
      <c r="X14" s="16">
        <v>1100</v>
      </c>
      <c r="Y14" s="125">
        <v>1367</v>
      </c>
      <c r="Z14" s="127">
        <f t="shared" si="0"/>
        <v>17200</v>
      </c>
      <c r="AA14" s="131">
        <f t="shared" si="1"/>
        <v>16911</v>
      </c>
    </row>
    <row r="15" spans="1:27" s="4" customFormat="1" thickBot="1">
      <c r="A15" s="67" t="s">
        <v>16</v>
      </c>
      <c r="B15" s="116">
        <f t="shared" ref="B15:AA15" si="2">SUM(B11:B14)</f>
        <v>7500</v>
      </c>
      <c r="C15" s="130">
        <f t="shared" si="2"/>
        <v>6629</v>
      </c>
      <c r="D15" s="18">
        <f t="shared" si="2"/>
        <v>7500</v>
      </c>
      <c r="E15" s="126">
        <f t="shared" si="2"/>
        <v>6457</v>
      </c>
      <c r="F15" s="116">
        <f t="shared" si="2"/>
        <v>7500</v>
      </c>
      <c r="G15" s="130">
        <f t="shared" si="2"/>
        <v>7469</v>
      </c>
      <c r="H15" s="18">
        <f t="shared" si="2"/>
        <v>7500</v>
      </c>
      <c r="I15" s="126">
        <f t="shared" si="2"/>
        <v>6374</v>
      </c>
      <c r="J15" s="116">
        <f t="shared" si="2"/>
        <v>7500</v>
      </c>
      <c r="K15" s="130">
        <f t="shared" si="2"/>
        <v>6742</v>
      </c>
      <c r="L15" s="18">
        <f t="shared" si="2"/>
        <v>7500</v>
      </c>
      <c r="M15" s="126">
        <f t="shared" si="2"/>
        <v>6454</v>
      </c>
      <c r="N15" s="116">
        <f t="shared" si="2"/>
        <v>7500</v>
      </c>
      <c r="O15" s="130">
        <f t="shared" si="2"/>
        <v>6336</v>
      </c>
      <c r="P15" s="18">
        <f t="shared" si="2"/>
        <v>7500</v>
      </c>
      <c r="Q15" s="126">
        <f t="shared" si="2"/>
        <v>6476</v>
      </c>
      <c r="R15" s="116">
        <f t="shared" si="2"/>
        <v>7500</v>
      </c>
      <c r="S15" s="130">
        <f t="shared" si="2"/>
        <v>7425</v>
      </c>
      <c r="T15" s="18">
        <f t="shared" si="2"/>
        <v>7500</v>
      </c>
      <c r="U15" s="126">
        <f t="shared" si="2"/>
        <v>6958</v>
      </c>
      <c r="V15" s="116">
        <f t="shared" si="2"/>
        <v>5000</v>
      </c>
      <c r="W15" s="130">
        <f t="shared" si="2"/>
        <v>7354</v>
      </c>
      <c r="X15" s="18">
        <f t="shared" si="2"/>
        <v>5000</v>
      </c>
      <c r="Y15" s="126">
        <f t="shared" si="2"/>
        <v>6704</v>
      </c>
      <c r="Z15" s="116">
        <f t="shared" si="2"/>
        <v>85000</v>
      </c>
      <c r="AA15" s="132">
        <f t="shared" si="2"/>
        <v>81378</v>
      </c>
    </row>
    <row r="16" spans="1:27" s="22" customFormat="1" ht="14.25">
      <c r="A16" s="20" t="s">
        <v>17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27" s="4" customFormat="1" ht="15.75" thickBot="1">
      <c r="A17" s="23" t="s">
        <v>18</v>
      </c>
      <c r="B17" s="2"/>
      <c r="C17" s="2"/>
      <c r="D17" s="3"/>
      <c r="E17" s="2"/>
      <c r="F17" s="3"/>
      <c r="G17" s="2"/>
      <c r="H17" s="3"/>
      <c r="I17" s="2"/>
      <c r="J17" s="3"/>
      <c r="K17" s="2"/>
      <c r="L17" s="3"/>
      <c r="M17" s="2"/>
      <c r="N17" s="2"/>
      <c r="O17" s="2"/>
      <c r="P17" s="3"/>
      <c r="Q17" s="2"/>
      <c r="R17" s="3"/>
      <c r="S17" s="2"/>
      <c r="T17" s="3"/>
      <c r="U17" s="2"/>
      <c r="V17" s="3"/>
      <c r="W17" s="2"/>
      <c r="X17" s="3"/>
      <c r="Y17" s="2"/>
      <c r="Z17" s="3"/>
      <c r="AA17" s="2"/>
    </row>
    <row r="18" spans="1:27" s="4" customFormat="1" ht="14.25">
      <c r="A18" s="199" t="s">
        <v>19</v>
      </c>
      <c r="B18" s="179" t="s">
        <v>3</v>
      </c>
      <c r="C18" s="180"/>
      <c r="D18" s="178" t="s">
        <v>4</v>
      </c>
      <c r="E18" s="177"/>
      <c r="F18" s="179" t="s">
        <v>5</v>
      </c>
      <c r="G18" s="180"/>
      <c r="H18" s="178" t="s">
        <v>6</v>
      </c>
      <c r="I18" s="177"/>
      <c r="J18" s="179" t="s">
        <v>7</v>
      </c>
      <c r="K18" s="180"/>
      <c r="L18" s="178" t="s">
        <v>8</v>
      </c>
      <c r="M18" s="177"/>
      <c r="N18" s="179" t="s">
        <v>75</v>
      </c>
      <c r="O18" s="180"/>
      <c r="P18" s="178" t="s">
        <v>76</v>
      </c>
      <c r="Q18" s="177"/>
      <c r="R18" s="179" t="s">
        <v>77</v>
      </c>
      <c r="S18" s="180"/>
      <c r="T18" s="178" t="s">
        <v>78</v>
      </c>
      <c r="U18" s="177"/>
      <c r="V18" s="179" t="s">
        <v>79</v>
      </c>
      <c r="W18" s="180"/>
      <c r="X18" s="178" t="s">
        <v>80</v>
      </c>
      <c r="Y18" s="177"/>
      <c r="Z18" s="179" t="s">
        <v>16</v>
      </c>
      <c r="AA18" s="180"/>
    </row>
    <row r="19" spans="1:27" s="12" customFormat="1" ht="14.25">
      <c r="A19" s="200"/>
      <c r="B19" s="107" t="s">
        <v>9</v>
      </c>
      <c r="C19" s="108" t="s">
        <v>10</v>
      </c>
      <c r="D19" s="9" t="s">
        <v>9</v>
      </c>
      <c r="E19" s="102" t="s">
        <v>10</v>
      </c>
      <c r="F19" s="107" t="s">
        <v>9</v>
      </c>
      <c r="G19" s="108" t="s">
        <v>10</v>
      </c>
      <c r="H19" s="9" t="s">
        <v>9</v>
      </c>
      <c r="I19" s="102" t="s">
        <v>10</v>
      </c>
      <c r="J19" s="107" t="s">
        <v>9</v>
      </c>
      <c r="K19" s="108" t="s">
        <v>10</v>
      </c>
      <c r="L19" s="9" t="s">
        <v>9</v>
      </c>
      <c r="M19" s="102" t="s">
        <v>10</v>
      </c>
      <c r="N19" s="107" t="s">
        <v>9</v>
      </c>
      <c r="O19" s="108" t="s">
        <v>10</v>
      </c>
      <c r="P19" s="9" t="s">
        <v>9</v>
      </c>
      <c r="Q19" s="102" t="s">
        <v>10</v>
      </c>
      <c r="R19" s="107" t="s">
        <v>9</v>
      </c>
      <c r="S19" s="108" t="s">
        <v>10</v>
      </c>
      <c r="T19" s="9" t="s">
        <v>9</v>
      </c>
      <c r="U19" s="102" t="s">
        <v>10</v>
      </c>
      <c r="V19" s="107" t="s">
        <v>9</v>
      </c>
      <c r="W19" s="108" t="s">
        <v>10</v>
      </c>
      <c r="X19" s="9" t="s">
        <v>9</v>
      </c>
      <c r="Y19" s="102" t="s">
        <v>10</v>
      </c>
      <c r="Z19" s="114" t="s">
        <v>9</v>
      </c>
      <c r="AA19" s="108" t="s">
        <v>10</v>
      </c>
    </row>
    <row r="20" spans="1:27" s="4" customFormat="1" ht="14.25">
      <c r="A20" s="123" t="s">
        <v>11</v>
      </c>
      <c r="B20" s="137">
        <v>149</v>
      </c>
      <c r="C20" s="138">
        <v>148</v>
      </c>
      <c r="D20" s="24">
        <v>149</v>
      </c>
      <c r="E20" s="133">
        <v>96</v>
      </c>
      <c r="F20" s="137">
        <v>149</v>
      </c>
      <c r="G20" s="138">
        <v>126</v>
      </c>
      <c r="H20" s="24">
        <v>149</v>
      </c>
      <c r="I20" s="133">
        <v>177</v>
      </c>
      <c r="J20" s="137">
        <v>149</v>
      </c>
      <c r="K20" s="138">
        <v>196</v>
      </c>
      <c r="L20" s="24">
        <v>149</v>
      </c>
      <c r="M20" s="133">
        <v>213</v>
      </c>
      <c r="N20" s="137">
        <v>149</v>
      </c>
      <c r="O20" s="138">
        <v>210</v>
      </c>
      <c r="P20" s="24">
        <v>149</v>
      </c>
      <c r="Q20" s="133">
        <v>226</v>
      </c>
      <c r="R20" s="137">
        <v>149</v>
      </c>
      <c r="S20" s="138">
        <v>207</v>
      </c>
      <c r="T20" s="24">
        <v>149</v>
      </c>
      <c r="U20" s="133">
        <v>205</v>
      </c>
      <c r="V20" s="137">
        <v>203</v>
      </c>
      <c r="W20" s="138">
        <v>199</v>
      </c>
      <c r="X20" s="24">
        <v>203</v>
      </c>
      <c r="Y20" s="133">
        <v>226</v>
      </c>
      <c r="Z20" s="127">
        <f t="shared" ref="Z20:Z25" si="3">B20+D20+F20+H20+J20+L20+N20+P20+R20+T20+V20+X20</f>
        <v>1896</v>
      </c>
      <c r="AA20" s="131">
        <f t="shared" ref="AA20:AA25" si="4">C20+E20+G20+I20+K20+M20+O20+Q20+S20+U20+W20+Y20</f>
        <v>2229</v>
      </c>
    </row>
    <row r="21" spans="1:27" s="4" customFormat="1" ht="14.25">
      <c r="A21" s="124" t="s">
        <v>20</v>
      </c>
      <c r="B21" s="139">
        <v>44</v>
      </c>
      <c r="C21" s="140">
        <v>41</v>
      </c>
      <c r="D21" s="26">
        <v>44</v>
      </c>
      <c r="E21" s="105">
        <v>47</v>
      </c>
      <c r="F21" s="139">
        <v>44</v>
      </c>
      <c r="G21" s="140">
        <v>55</v>
      </c>
      <c r="H21" s="26">
        <v>44</v>
      </c>
      <c r="I21" s="105">
        <v>33</v>
      </c>
      <c r="J21" s="139">
        <v>44</v>
      </c>
      <c r="K21" s="140">
        <v>50</v>
      </c>
      <c r="L21" s="26">
        <v>44</v>
      </c>
      <c r="M21" s="105">
        <v>31</v>
      </c>
      <c r="N21" s="139">
        <v>44</v>
      </c>
      <c r="O21" s="140">
        <v>71</v>
      </c>
      <c r="P21" s="26">
        <v>44</v>
      </c>
      <c r="Q21" s="105">
        <v>59</v>
      </c>
      <c r="R21" s="139">
        <v>44</v>
      </c>
      <c r="S21" s="140">
        <v>59</v>
      </c>
      <c r="T21" s="26">
        <v>44</v>
      </c>
      <c r="U21" s="105">
        <v>56</v>
      </c>
      <c r="V21" s="139">
        <v>0</v>
      </c>
      <c r="W21" s="140">
        <v>50</v>
      </c>
      <c r="X21" s="26">
        <v>0</v>
      </c>
      <c r="Y21" s="105">
        <v>0</v>
      </c>
      <c r="Z21" s="127">
        <f t="shared" si="3"/>
        <v>440</v>
      </c>
      <c r="AA21" s="131">
        <f t="shared" si="4"/>
        <v>552</v>
      </c>
    </row>
    <row r="22" spans="1:27" s="4" customFormat="1" ht="14.25">
      <c r="A22" s="124" t="s">
        <v>21</v>
      </c>
      <c r="B22" s="139">
        <v>67</v>
      </c>
      <c r="C22" s="140">
        <v>34</v>
      </c>
      <c r="D22" s="26">
        <v>67</v>
      </c>
      <c r="E22" s="105">
        <v>32</v>
      </c>
      <c r="F22" s="139">
        <v>67</v>
      </c>
      <c r="G22" s="140">
        <v>50</v>
      </c>
      <c r="H22" s="26">
        <v>67</v>
      </c>
      <c r="I22" s="105">
        <v>53</v>
      </c>
      <c r="J22" s="139">
        <v>67</v>
      </c>
      <c r="K22" s="140">
        <v>63</v>
      </c>
      <c r="L22" s="26">
        <v>67</v>
      </c>
      <c r="M22" s="105">
        <v>49</v>
      </c>
      <c r="N22" s="139">
        <v>67</v>
      </c>
      <c r="O22" s="140">
        <v>30</v>
      </c>
      <c r="P22" s="26">
        <v>67</v>
      </c>
      <c r="Q22" s="105">
        <v>36</v>
      </c>
      <c r="R22" s="139">
        <v>67</v>
      </c>
      <c r="S22" s="140">
        <v>48</v>
      </c>
      <c r="T22" s="26">
        <v>67</v>
      </c>
      <c r="U22" s="105">
        <v>35</v>
      </c>
      <c r="V22" s="139">
        <v>66</v>
      </c>
      <c r="W22" s="140">
        <v>46</v>
      </c>
      <c r="X22" s="26">
        <v>66</v>
      </c>
      <c r="Y22" s="105">
        <v>34</v>
      </c>
      <c r="Z22" s="127">
        <f t="shared" si="3"/>
        <v>802</v>
      </c>
      <c r="AA22" s="131">
        <f t="shared" si="4"/>
        <v>510</v>
      </c>
    </row>
    <row r="23" spans="1:27" s="4" customFormat="1" ht="14.25">
      <c r="A23" s="124" t="s">
        <v>22</v>
      </c>
      <c r="B23" s="139">
        <v>259</v>
      </c>
      <c r="C23" s="140">
        <v>194</v>
      </c>
      <c r="D23" s="26">
        <v>259</v>
      </c>
      <c r="E23" s="105">
        <v>210</v>
      </c>
      <c r="F23" s="139">
        <v>259</v>
      </c>
      <c r="G23" s="140">
        <v>267</v>
      </c>
      <c r="H23" s="26">
        <v>259</v>
      </c>
      <c r="I23" s="105">
        <v>208</v>
      </c>
      <c r="J23" s="139">
        <v>259</v>
      </c>
      <c r="K23" s="140">
        <v>226</v>
      </c>
      <c r="L23" s="26">
        <v>259</v>
      </c>
      <c r="M23" s="105">
        <v>256</v>
      </c>
      <c r="N23" s="139">
        <v>259</v>
      </c>
      <c r="O23" s="140">
        <v>266</v>
      </c>
      <c r="P23" s="26">
        <v>259</v>
      </c>
      <c r="Q23" s="105">
        <v>251</v>
      </c>
      <c r="R23" s="139">
        <v>259</v>
      </c>
      <c r="S23" s="140">
        <v>245</v>
      </c>
      <c r="T23" s="26">
        <v>259</v>
      </c>
      <c r="U23" s="105">
        <v>208</v>
      </c>
      <c r="V23" s="139">
        <v>259</v>
      </c>
      <c r="W23" s="140">
        <v>241</v>
      </c>
      <c r="X23" s="26">
        <v>259</v>
      </c>
      <c r="Y23" s="105">
        <v>222</v>
      </c>
      <c r="Z23" s="127">
        <f t="shared" si="3"/>
        <v>3108</v>
      </c>
      <c r="AA23" s="131">
        <f t="shared" si="4"/>
        <v>2794</v>
      </c>
    </row>
    <row r="24" spans="1:27" s="4" customFormat="1" ht="14.25">
      <c r="A24" s="124" t="s">
        <v>13</v>
      </c>
      <c r="B24" s="139">
        <v>86</v>
      </c>
      <c r="C24" s="140">
        <v>74</v>
      </c>
      <c r="D24" s="26">
        <v>86</v>
      </c>
      <c r="E24" s="105">
        <v>94</v>
      </c>
      <c r="F24" s="139">
        <v>86</v>
      </c>
      <c r="G24" s="140">
        <v>107</v>
      </c>
      <c r="H24" s="26">
        <v>86</v>
      </c>
      <c r="I24" s="105">
        <v>71</v>
      </c>
      <c r="J24" s="139">
        <v>86</v>
      </c>
      <c r="K24" s="140">
        <v>57</v>
      </c>
      <c r="L24" s="26">
        <v>86</v>
      </c>
      <c r="M24" s="105">
        <v>67</v>
      </c>
      <c r="N24" s="139">
        <v>86</v>
      </c>
      <c r="O24" s="140">
        <v>63</v>
      </c>
      <c r="P24" s="26">
        <v>86</v>
      </c>
      <c r="Q24" s="105">
        <v>58</v>
      </c>
      <c r="R24" s="139">
        <v>86</v>
      </c>
      <c r="S24" s="140">
        <v>65</v>
      </c>
      <c r="T24" s="26">
        <v>86</v>
      </c>
      <c r="U24" s="105">
        <v>71</v>
      </c>
      <c r="V24" s="139">
        <v>85</v>
      </c>
      <c r="W24" s="140">
        <v>71</v>
      </c>
      <c r="X24" s="26">
        <v>85</v>
      </c>
      <c r="Y24" s="105">
        <v>60</v>
      </c>
      <c r="Z24" s="127">
        <f t="shared" si="3"/>
        <v>1030</v>
      </c>
      <c r="AA24" s="131">
        <f t="shared" si="4"/>
        <v>858</v>
      </c>
    </row>
    <row r="25" spans="1:27" s="4" customFormat="1" ht="14.25">
      <c r="A25" s="124" t="s">
        <v>23</v>
      </c>
      <c r="B25" s="139">
        <v>9</v>
      </c>
      <c r="C25" s="140">
        <v>8</v>
      </c>
      <c r="D25" s="26">
        <v>9</v>
      </c>
      <c r="E25" s="105">
        <v>7</v>
      </c>
      <c r="F25" s="139">
        <v>9</v>
      </c>
      <c r="G25" s="140">
        <v>10</v>
      </c>
      <c r="H25" s="26">
        <v>9</v>
      </c>
      <c r="I25" s="105">
        <v>4</v>
      </c>
      <c r="J25" s="139">
        <v>9</v>
      </c>
      <c r="K25" s="140">
        <v>12</v>
      </c>
      <c r="L25" s="26">
        <v>9</v>
      </c>
      <c r="M25" s="105">
        <v>4</v>
      </c>
      <c r="N25" s="139">
        <v>9</v>
      </c>
      <c r="O25" s="140">
        <v>9</v>
      </c>
      <c r="P25" s="26">
        <v>9</v>
      </c>
      <c r="Q25" s="105">
        <v>17</v>
      </c>
      <c r="R25" s="139">
        <v>9</v>
      </c>
      <c r="S25" s="140">
        <v>10</v>
      </c>
      <c r="T25" s="26">
        <v>9</v>
      </c>
      <c r="U25" s="105">
        <v>10</v>
      </c>
      <c r="V25" s="139">
        <v>9</v>
      </c>
      <c r="W25" s="140">
        <v>7</v>
      </c>
      <c r="X25" s="26">
        <v>9</v>
      </c>
      <c r="Y25" s="105">
        <v>13</v>
      </c>
      <c r="Z25" s="127">
        <f t="shared" si="3"/>
        <v>108</v>
      </c>
      <c r="AA25" s="131">
        <f t="shared" si="4"/>
        <v>111</v>
      </c>
    </row>
    <row r="26" spans="1:27" s="4" customFormat="1" thickBot="1">
      <c r="A26" s="67" t="s">
        <v>16</v>
      </c>
      <c r="B26" s="135">
        <f t="shared" ref="B26:AA26" si="5">SUM(B20:B25)</f>
        <v>614</v>
      </c>
      <c r="C26" s="141">
        <f t="shared" si="5"/>
        <v>499</v>
      </c>
      <c r="D26" s="27">
        <f t="shared" si="5"/>
        <v>614</v>
      </c>
      <c r="E26" s="134">
        <f t="shared" si="5"/>
        <v>486</v>
      </c>
      <c r="F26" s="135">
        <f t="shared" si="5"/>
        <v>614</v>
      </c>
      <c r="G26" s="141">
        <f t="shared" si="5"/>
        <v>615</v>
      </c>
      <c r="H26" s="27">
        <f t="shared" si="5"/>
        <v>614</v>
      </c>
      <c r="I26" s="134">
        <f t="shared" si="5"/>
        <v>546</v>
      </c>
      <c r="J26" s="135">
        <f t="shared" si="5"/>
        <v>614</v>
      </c>
      <c r="K26" s="141">
        <f t="shared" si="5"/>
        <v>604</v>
      </c>
      <c r="L26" s="27">
        <f t="shared" si="5"/>
        <v>614</v>
      </c>
      <c r="M26" s="134">
        <f t="shared" si="5"/>
        <v>620</v>
      </c>
      <c r="N26" s="135">
        <f t="shared" si="5"/>
        <v>614</v>
      </c>
      <c r="O26" s="141">
        <f t="shared" si="5"/>
        <v>649</v>
      </c>
      <c r="P26" s="27">
        <f t="shared" si="5"/>
        <v>614</v>
      </c>
      <c r="Q26" s="134">
        <f t="shared" si="5"/>
        <v>647</v>
      </c>
      <c r="R26" s="135">
        <f t="shared" si="5"/>
        <v>614</v>
      </c>
      <c r="S26" s="141">
        <f t="shared" si="5"/>
        <v>634</v>
      </c>
      <c r="T26" s="27">
        <f t="shared" si="5"/>
        <v>614</v>
      </c>
      <c r="U26" s="134">
        <f t="shared" si="5"/>
        <v>585</v>
      </c>
      <c r="V26" s="135">
        <f t="shared" si="5"/>
        <v>622</v>
      </c>
      <c r="W26" s="141">
        <f t="shared" si="5"/>
        <v>614</v>
      </c>
      <c r="X26" s="27">
        <f t="shared" si="5"/>
        <v>622</v>
      </c>
      <c r="Y26" s="134">
        <f t="shared" si="5"/>
        <v>555</v>
      </c>
      <c r="Z26" s="135">
        <f t="shared" si="5"/>
        <v>7384</v>
      </c>
      <c r="AA26" s="136">
        <f t="shared" si="5"/>
        <v>7054</v>
      </c>
    </row>
    <row r="27" spans="1:27" s="22" customFormat="1" thickBot="1">
      <c r="A27" s="194"/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</row>
    <row r="28" spans="1:27" s="29" customFormat="1" ht="14.25">
      <c r="A28" s="199" t="s">
        <v>24</v>
      </c>
      <c r="B28" s="179" t="s">
        <v>3</v>
      </c>
      <c r="C28" s="180"/>
      <c r="D28" s="178" t="s">
        <v>4</v>
      </c>
      <c r="E28" s="177"/>
      <c r="F28" s="179" t="s">
        <v>5</v>
      </c>
      <c r="G28" s="180"/>
      <c r="H28" s="178" t="s">
        <v>6</v>
      </c>
      <c r="I28" s="177"/>
      <c r="J28" s="179" t="s">
        <v>7</v>
      </c>
      <c r="K28" s="180"/>
      <c r="L28" s="178" t="s">
        <v>8</v>
      </c>
      <c r="M28" s="177"/>
      <c r="N28" s="179" t="s">
        <v>75</v>
      </c>
      <c r="O28" s="180"/>
      <c r="P28" s="202" t="s">
        <v>76</v>
      </c>
      <c r="Q28" s="203"/>
      <c r="R28" s="179" t="s">
        <v>77</v>
      </c>
      <c r="S28" s="180"/>
      <c r="T28" s="178" t="s">
        <v>78</v>
      </c>
      <c r="U28" s="177"/>
      <c r="V28" s="179" t="s">
        <v>79</v>
      </c>
      <c r="W28" s="180"/>
      <c r="X28" s="178" t="s">
        <v>80</v>
      </c>
      <c r="Y28" s="177"/>
      <c r="Z28" s="179" t="s">
        <v>16</v>
      </c>
      <c r="AA28" s="180"/>
    </row>
    <row r="29" spans="1:27" s="30" customFormat="1" ht="14.25">
      <c r="A29" s="200"/>
      <c r="B29" s="107" t="s">
        <v>9</v>
      </c>
      <c r="C29" s="108" t="s">
        <v>10</v>
      </c>
      <c r="D29" s="9" t="s">
        <v>9</v>
      </c>
      <c r="E29" s="102" t="s">
        <v>10</v>
      </c>
      <c r="F29" s="107" t="s">
        <v>9</v>
      </c>
      <c r="G29" s="108" t="s">
        <v>10</v>
      </c>
      <c r="H29" s="9" t="s">
        <v>9</v>
      </c>
      <c r="I29" s="102" t="s">
        <v>10</v>
      </c>
      <c r="J29" s="107" t="s">
        <v>9</v>
      </c>
      <c r="K29" s="108" t="s">
        <v>10</v>
      </c>
      <c r="L29" s="9" t="s">
        <v>9</v>
      </c>
      <c r="M29" s="102" t="s">
        <v>10</v>
      </c>
      <c r="N29" s="107" t="s">
        <v>9</v>
      </c>
      <c r="O29" s="108" t="s">
        <v>10</v>
      </c>
      <c r="P29" s="9" t="s">
        <v>9</v>
      </c>
      <c r="Q29" s="102" t="s">
        <v>10</v>
      </c>
      <c r="R29" s="107" t="s">
        <v>9</v>
      </c>
      <c r="S29" s="108" t="s">
        <v>10</v>
      </c>
      <c r="T29" s="9" t="s">
        <v>9</v>
      </c>
      <c r="U29" s="102" t="s">
        <v>10</v>
      </c>
      <c r="V29" s="107" t="s">
        <v>9</v>
      </c>
      <c r="W29" s="108" t="s">
        <v>10</v>
      </c>
      <c r="X29" s="9" t="s">
        <v>9</v>
      </c>
      <c r="Y29" s="102" t="s">
        <v>10</v>
      </c>
      <c r="Z29" s="114" t="s">
        <v>9</v>
      </c>
      <c r="AA29" s="108" t="s">
        <v>10</v>
      </c>
    </row>
    <row r="30" spans="1:27" s="29" customFormat="1" ht="14.25">
      <c r="A30" s="149" t="s">
        <v>11</v>
      </c>
      <c r="B30" s="161">
        <v>4</v>
      </c>
      <c r="C30" s="160">
        <v>4</v>
      </c>
      <c r="D30" s="96">
        <v>4</v>
      </c>
      <c r="E30" s="146">
        <v>2.6</v>
      </c>
      <c r="F30" s="159">
        <v>4</v>
      </c>
      <c r="G30" s="160">
        <v>3.1</v>
      </c>
      <c r="H30" s="97">
        <v>4</v>
      </c>
      <c r="I30" s="146">
        <v>3</v>
      </c>
      <c r="J30" s="159">
        <v>4</v>
      </c>
      <c r="K30" s="160">
        <v>2.9</v>
      </c>
      <c r="L30" s="97">
        <v>4</v>
      </c>
      <c r="M30" s="146">
        <v>2.7</v>
      </c>
      <c r="N30" s="151">
        <v>4</v>
      </c>
      <c r="O30" s="138">
        <v>3.2</v>
      </c>
      <c r="P30" s="31">
        <v>4</v>
      </c>
      <c r="Q30" s="133">
        <v>3.4</v>
      </c>
      <c r="R30" s="151">
        <v>4</v>
      </c>
      <c r="S30" s="138">
        <v>2.8</v>
      </c>
      <c r="T30" s="31">
        <v>4</v>
      </c>
      <c r="U30" s="133">
        <v>2.8</v>
      </c>
      <c r="V30" s="154">
        <v>4.5</v>
      </c>
      <c r="W30" s="155">
        <v>2.7</v>
      </c>
      <c r="X30" s="100">
        <v>4.5</v>
      </c>
      <c r="Y30" s="142">
        <v>5.9</v>
      </c>
      <c r="Z30" s="151">
        <f>N30+P30+R30+T30+V30+X30+L30+J30+H30+F30+D30+B30</f>
        <v>49</v>
      </c>
      <c r="AA30" s="131">
        <f t="shared" ref="AA30:AA38" si="6">C30+E30+G30+I30+K30+M30+O30+Q30+S30+U30+W30+Y30</f>
        <v>39.1</v>
      </c>
    </row>
    <row r="31" spans="1:27" s="29" customFormat="1" ht="14.25">
      <c r="A31" s="150" t="s">
        <v>20</v>
      </c>
      <c r="B31" s="162">
        <v>7</v>
      </c>
      <c r="C31" s="163">
        <v>5</v>
      </c>
      <c r="D31" s="98">
        <v>7</v>
      </c>
      <c r="E31" s="147">
        <v>3.8</v>
      </c>
      <c r="F31" s="159">
        <v>7</v>
      </c>
      <c r="G31" s="160">
        <v>4.4000000000000004</v>
      </c>
      <c r="H31" s="97">
        <v>7</v>
      </c>
      <c r="I31" s="146">
        <v>4.4000000000000004</v>
      </c>
      <c r="J31" s="159">
        <v>7</v>
      </c>
      <c r="K31" s="160">
        <v>5.3</v>
      </c>
      <c r="L31" s="97">
        <v>7</v>
      </c>
      <c r="M31" s="147">
        <v>4.7</v>
      </c>
      <c r="N31" s="156">
        <v>7</v>
      </c>
      <c r="O31" s="157">
        <v>3.8</v>
      </c>
      <c r="P31" s="32">
        <v>7</v>
      </c>
      <c r="Q31" s="145">
        <v>4.9000000000000004</v>
      </c>
      <c r="R31" s="156">
        <v>7</v>
      </c>
      <c r="S31" s="157">
        <v>4.3</v>
      </c>
      <c r="T31" s="32">
        <v>7</v>
      </c>
      <c r="U31" s="145">
        <v>4.7</v>
      </c>
      <c r="V31" s="156">
        <v>0</v>
      </c>
      <c r="W31" s="157">
        <v>5</v>
      </c>
      <c r="X31" s="32">
        <v>0</v>
      </c>
      <c r="Y31" s="143">
        <v>0</v>
      </c>
      <c r="Z31" s="151">
        <f t="shared" ref="Z31:Z38" si="7">N31+P31+R31+T31+V31+X31+L31+J31+H31+F31+D31+B31</f>
        <v>70</v>
      </c>
      <c r="AA31" s="131">
        <f t="shared" si="6"/>
        <v>50.300000000000004</v>
      </c>
    </row>
    <row r="32" spans="1:27" s="29" customFormat="1" ht="14.25">
      <c r="A32" s="150" t="s">
        <v>21</v>
      </c>
      <c r="B32" s="162">
        <v>5</v>
      </c>
      <c r="C32" s="160">
        <v>5</v>
      </c>
      <c r="D32" s="98">
        <v>5</v>
      </c>
      <c r="E32" s="146">
        <v>5.3</v>
      </c>
      <c r="F32" s="159">
        <v>5</v>
      </c>
      <c r="G32" s="160">
        <v>5</v>
      </c>
      <c r="H32" s="97">
        <v>5</v>
      </c>
      <c r="I32" s="146">
        <v>7.1</v>
      </c>
      <c r="J32" s="159">
        <v>5</v>
      </c>
      <c r="K32" s="160">
        <v>5.5</v>
      </c>
      <c r="L32" s="97">
        <v>5</v>
      </c>
      <c r="M32" s="146">
        <v>5.4</v>
      </c>
      <c r="N32" s="156">
        <v>5</v>
      </c>
      <c r="O32" s="138">
        <v>6.8</v>
      </c>
      <c r="P32" s="32">
        <v>5</v>
      </c>
      <c r="Q32" s="133">
        <v>5.8</v>
      </c>
      <c r="R32" s="156">
        <v>5</v>
      </c>
      <c r="S32" s="138">
        <v>5.2</v>
      </c>
      <c r="T32" s="32">
        <v>5</v>
      </c>
      <c r="U32" s="133">
        <v>4.2</v>
      </c>
      <c r="V32" s="156">
        <v>5</v>
      </c>
      <c r="W32" s="138">
        <v>4.9000000000000004</v>
      </c>
      <c r="X32" s="32">
        <v>5</v>
      </c>
      <c r="Y32" s="133">
        <v>5</v>
      </c>
      <c r="Z32" s="151">
        <f t="shared" si="7"/>
        <v>60</v>
      </c>
      <c r="AA32" s="131">
        <f t="shared" si="6"/>
        <v>65.199999999999989</v>
      </c>
    </row>
    <row r="33" spans="1:27" s="29" customFormat="1" ht="14.25">
      <c r="A33" s="150" t="s">
        <v>22</v>
      </c>
      <c r="B33" s="164">
        <v>2.5</v>
      </c>
      <c r="C33" s="165">
        <v>2.2999999999999998</v>
      </c>
      <c r="D33" s="99">
        <v>2.5</v>
      </c>
      <c r="E33" s="148">
        <v>2.6</v>
      </c>
      <c r="F33" s="159">
        <v>2.5</v>
      </c>
      <c r="G33" s="160">
        <v>2.2999999999999998</v>
      </c>
      <c r="H33" s="97">
        <v>2.5</v>
      </c>
      <c r="I33" s="146">
        <v>2.5</v>
      </c>
      <c r="J33" s="159">
        <v>2.5</v>
      </c>
      <c r="K33" s="160">
        <v>2.6</v>
      </c>
      <c r="L33" s="97">
        <v>2.5</v>
      </c>
      <c r="M33" s="148">
        <v>2.2999999999999998</v>
      </c>
      <c r="N33" s="158">
        <v>2.5</v>
      </c>
      <c r="O33" s="155">
        <v>2.5</v>
      </c>
      <c r="P33" s="33">
        <v>2.5</v>
      </c>
      <c r="Q33" s="142">
        <v>2.2999999999999998</v>
      </c>
      <c r="R33" s="158">
        <v>2.5</v>
      </c>
      <c r="S33" s="155">
        <v>2.2999999999999998</v>
      </c>
      <c r="T33" s="33">
        <v>2.5</v>
      </c>
      <c r="U33" s="142">
        <v>2.4</v>
      </c>
      <c r="V33" s="158">
        <v>2.5</v>
      </c>
      <c r="W33" s="155">
        <v>2.5</v>
      </c>
      <c r="X33" s="33">
        <v>2.5</v>
      </c>
      <c r="Y33" s="142">
        <v>2.2000000000000002</v>
      </c>
      <c r="Z33" s="151">
        <f t="shared" si="7"/>
        <v>30</v>
      </c>
      <c r="AA33" s="131">
        <f t="shared" si="6"/>
        <v>28.799999999999997</v>
      </c>
    </row>
    <row r="34" spans="1:27" s="29" customFormat="1" ht="14.25">
      <c r="A34" s="150" t="s">
        <v>13</v>
      </c>
      <c r="B34" s="162">
        <v>6</v>
      </c>
      <c r="C34" s="160">
        <v>7</v>
      </c>
      <c r="D34" s="98">
        <v>6</v>
      </c>
      <c r="E34" s="146">
        <v>8.5</v>
      </c>
      <c r="F34" s="159">
        <v>6</v>
      </c>
      <c r="G34" s="160">
        <v>7.6</v>
      </c>
      <c r="H34" s="97">
        <v>6</v>
      </c>
      <c r="I34" s="146">
        <v>7.2</v>
      </c>
      <c r="J34" s="159">
        <v>6</v>
      </c>
      <c r="K34" s="160">
        <v>6.4</v>
      </c>
      <c r="L34" s="97">
        <v>6</v>
      </c>
      <c r="M34" s="146">
        <v>6.3</v>
      </c>
      <c r="N34" s="156">
        <v>6</v>
      </c>
      <c r="O34" s="138">
        <v>6.9</v>
      </c>
      <c r="P34" s="32">
        <v>6</v>
      </c>
      <c r="Q34" s="133">
        <v>6.9</v>
      </c>
      <c r="R34" s="156">
        <v>6</v>
      </c>
      <c r="S34" s="138">
        <v>6.6</v>
      </c>
      <c r="T34" s="32">
        <v>6</v>
      </c>
      <c r="U34" s="133">
        <v>5.7</v>
      </c>
      <c r="V34" s="156">
        <v>6</v>
      </c>
      <c r="W34" s="138">
        <v>5.5</v>
      </c>
      <c r="X34" s="32">
        <v>6</v>
      </c>
      <c r="Y34" s="133">
        <v>7</v>
      </c>
      <c r="Z34" s="151">
        <f t="shared" si="7"/>
        <v>72</v>
      </c>
      <c r="AA34" s="131">
        <f t="shared" si="6"/>
        <v>81.599999999999994</v>
      </c>
    </row>
    <row r="35" spans="1:27" s="29" customFormat="1" ht="14.25">
      <c r="A35" s="150" t="s">
        <v>23</v>
      </c>
      <c r="B35" s="162">
        <v>30</v>
      </c>
      <c r="C35" s="160">
        <v>36</v>
      </c>
      <c r="D35" s="98">
        <v>30</v>
      </c>
      <c r="E35" s="146">
        <v>54.6</v>
      </c>
      <c r="F35" s="159">
        <v>30</v>
      </c>
      <c r="G35" s="160">
        <v>18.5</v>
      </c>
      <c r="H35" s="97">
        <v>30</v>
      </c>
      <c r="I35" s="146">
        <v>38.700000000000003</v>
      </c>
      <c r="J35" s="159">
        <v>30</v>
      </c>
      <c r="K35" s="160">
        <v>22.7</v>
      </c>
      <c r="L35" s="97">
        <v>30</v>
      </c>
      <c r="M35" s="146">
        <v>47.7</v>
      </c>
      <c r="N35" s="156">
        <v>30</v>
      </c>
      <c r="O35" s="138">
        <v>24.1</v>
      </c>
      <c r="P35" s="32">
        <v>30</v>
      </c>
      <c r="Q35" s="133">
        <v>14.6</v>
      </c>
      <c r="R35" s="156">
        <v>30</v>
      </c>
      <c r="S35" s="138">
        <v>24.2</v>
      </c>
      <c r="T35" s="32">
        <v>30</v>
      </c>
      <c r="U35" s="133">
        <v>17.399999999999999</v>
      </c>
      <c r="V35" s="156">
        <v>30</v>
      </c>
      <c r="W35" s="138">
        <v>15.1</v>
      </c>
      <c r="X35" s="32">
        <v>30</v>
      </c>
      <c r="Y35" s="133">
        <v>18.899999999999999</v>
      </c>
      <c r="Z35" s="151">
        <f t="shared" si="7"/>
        <v>360</v>
      </c>
      <c r="AA35" s="131">
        <f t="shared" si="6"/>
        <v>332.49999999999994</v>
      </c>
    </row>
    <row r="36" spans="1:27" s="29" customFormat="1" ht="14.25">
      <c r="A36" s="149" t="s">
        <v>25</v>
      </c>
      <c r="B36" s="161">
        <v>7</v>
      </c>
      <c r="C36" s="160">
        <v>6</v>
      </c>
      <c r="D36" s="96">
        <v>7</v>
      </c>
      <c r="E36" s="146">
        <v>6.3</v>
      </c>
      <c r="F36" s="159">
        <v>7</v>
      </c>
      <c r="G36" s="160">
        <v>6.7</v>
      </c>
      <c r="H36" s="97">
        <v>7</v>
      </c>
      <c r="I36" s="146">
        <v>9.1</v>
      </c>
      <c r="J36" s="159">
        <v>7</v>
      </c>
      <c r="K36" s="160">
        <v>6.2</v>
      </c>
      <c r="L36" s="97">
        <v>7</v>
      </c>
      <c r="M36" s="146">
        <v>6.1</v>
      </c>
      <c r="N36" s="151">
        <v>7</v>
      </c>
      <c r="O36" s="138">
        <v>5.8</v>
      </c>
      <c r="P36" s="31">
        <v>7</v>
      </c>
      <c r="Q36" s="133">
        <v>7</v>
      </c>
      <c r="R36" s="151">
        <v>7</v>
      </c>
      <c r="S36" s="138">
        <v>5.6</v>
      </c>
      <c r="T36" s="31">
        <v>7</v>
      </c>
      <c r="U36" s="133">
        <v>5.3</v>
      </c>
      <c r="V36" s="151">
        <v>7</v>
      </c>
      <c r="W36" s="138">
        <v>5.0999999999999996</v>
      </c>
      <c r="X36" s="31">
        <v>7</v>
      </c>
      <c r="Y36" s="133">
        <v>5</v>
      </c>
      <c r="Z36" s="151">
        <f t="shared" si="7"/>
        <v>84</v>
      </c>
      <c r="AA36" s="131">
        <f t="shared" si="6"/>
        <v>74.2</v>
      </c>
    </row>
    <row r="37" spans="1:27" s="29" customFormat="1" ht="14.25">
      <c r="A37" s="150" t="s">
        <v>26</v>
      </c>
      <c r="B37" s="162">
        <v>10</v>
      </c>
      <c r="C37" s="160">
        <v>10</v>
      </c>
      <c r="D37" s="98">
        <v>10</v>
      </c>
      <c r="E37" s="146">
        <v>13</v>
      </c>
      <c r="F37" s="159">
        <v>10</v>
      </c>
      <c r="G37" s="160">
        <v>15.1</v>
      </c>
      <c r="H37" s="97">
        <v>10</v>
      </c>
      <c r="I37" s="146">
        <v>11.5</v>
      </c>
      <c r="J37" s="159">
        <v>10</v>
      </c>
      <c r="K37" s="160">
        <v>7.9</v>
      </c>
      <c r="L37" s="97">
        <v>10</v>
      </c>
      <c r="M37" s="146">
        <v>6.1</v>
      </c>
      <c r="N37" s="156">
        <v>10</v>
      </c>
      <c r="O37" s="138">
        <v>21.7</v>
      </c>
      <c r="P37" s="32">
        <v>10</v>
      </c>
      <c r="Q37" s="133">
        <v>12.4</v>
      </c>
      <c r="R37" s="156">
        <v>10</v>
      </c>
      <c r="S37" s="138">
        <v>10.7</v>
      </c>
      <c r="T37" s="32">
        <v>10</v>
      </c>
      <c r="U37" s="133">
        <v>12.9</v>
      </c>
      <c r="V37" s="156">
        <v>10</v>
      </c>
      <c r="W37" s="138">
        <v>8.6999999999999993</v>
      </c>
      <c r="X37" s="32">
        <v>10</v>
      </c>
      <c r="Y37" s="133">
        <v>13</v>
      </c>
      <c r="Z37" s="151">
        <f t="shared" si="7"/>
        <v>120</v>
      </c>
      <c r="AA37" s="131">
        <f t="shared" si="6"/>
        <v>143</v>
      </c>
    </row>
    <row r="38" spans="1:27" s="29" customFormat="1" ht="14.25">
      <c r="A38" s="150" t="s">
        <v>27</v>
      </c>
      <c r="B38" s="162">
        <v>7</v>
      </c>
      <c r="C38" s="160">
        <v>4</v>
      </c>
      <c r="D38" s="98">
        <v>7</v>
      </c>
      <c r="E38" s="146">
        <v>9.8000000000000007</v>
      </c>
      <c r="F38" s="159">
        <v>7</v>
      </c>
      <c r="G38" s="160">
        <v>9</v>
      </c>
      <c r="H38" s="97">
        <v>7</v>
      </c>
      <c r="I38" s="146">
        <v>11.6</v>
      </c>
      <c r="J38" s="159">
        <v>7</v>
      </c>
      <c r="K38" s="160">
        <v>11.5</v>
      </c>
      <c r="L38" s="97">
        <v>7</v>
      </c>
      <c r="M38" s="146">
        <v>8.9</v>
      </c>
      <c r="N38" s="156">
        <v>7</v>
      </c>
      <c r="O38" s="138">
        <v>9.6999999999999993</v>
      </c>
      <c r="P38" s="32">
        <v>7</v>
      </c>
      <c r="Q38" s="133">
        <v>8.9</v>
      </c>
      <c r="R38" s="156">
        <v>7</v>
      </c>
      <c r="S38" s="138">
        <v>10.4</v>
      </c>
      <c r="T38" s="32">
        <v>7</v>
      </c>
      <c r="U38" s="133">
        <v>9.3000000000000007</v>
      </c>
      <c r="V38" s="156">
        <v>7</v>
      </c>
      <c r="W38" s="138">
        <v>11.1</v>
      </c>
      <c r="X38" s="32">
        <v>7</v>
      </c>
      <c r="Y38" s="133">
        <v>13.5</v>
      </c>
      <c r="Z38" s="151">
        <f t="shared" si="7"/>
        <v>84</v>
      </c>
      <c r="AA38" s="131">
        <f t="shared" si="6"/>
        <v>117.7</v>
      </c>
    </row>
    <row r="39" spans="1:27" s="29" customFormat="1" thickBot="1">
      <c r="A39" s="67" t="s">
        <v>16</v>
      </c>
      <c r="B39" s="152" t="s">
        <v>12</v>
      </c>
      <c r="C39" s="153" t="s">
        <v>12</v>
      </c>
      <c r="D39" s="34" t="s">
        <v>12</v>
      </c>
      <c r="E39" s="144" t="s">
        <v>12</v>
      </c>
      <c r="F39" s="152" t="s">
        <v>12</v>
      </c>
      <c r="G39" s="153" t="s">
        <v>12</v>
      </c>
      <c r="H39" s="34" t="s">
        <v>12</v>
      </c>
      <c r="I39" s="144" t="s">
        <v>12</v>
      </c>
      <c r="J39" s="152" t="s">
        <v>12</v>
      </c>
      <c r="K39" s="153" t="s">
        <v>12</v>
      </c>
      <c r="L39" s="34" t="s">
        <v>12</v>
      </c>
      <c r="M39" s="144" t="s">
        <v>12</v>
      </c>
      <c r="N39" s="152" t="s">
        <v>12</v>
      </c>
      <c r="O39" s="153" t="s">
        <v>12</v>
      </c>
      <c r="P39" s="34" t="s">
        <v>12</v>
      </c>
      <c r="Q39" s="144" t="s">
        <v>12</v>
      </c>
      <c r="R39" s="152" t="s">
        <v>12</v>
      </c>
      <c r="S39" s="153" t="s">
        <v>12</v>
      </c>
      <c r="T39" s="34" t="s">
        <v>12</v>
      </c>
      <c r="U39" s="144" t="s">
        <v>12</v>
      </c>
      <c r="V39" s="152" t="s">
        <v>12</v>
      </c>
      <c r="W39" s="153" t="s">
        <v>12</v>
      </c>
      <c r="X39" s="34" t="s">
        <v>12</v>
      </c>
      <c r="Y39" s="144" t="s">
        <v>12</v>
      </c>
      <c r="Z39" s="152" t="s">
        <v>12</v>
      </c>
      <c r="AA39" s="153" t="s">
        <v>12</v>
      </c>
    </row>
    <row r="40" spans="1:27" s="22" customFormat="1" thickBot="1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</row>
    <row r="41" spans="1:27" s="29" customFormat="1" ht="14.25">
      <c r="A41" s="199" t="s">
        <v>28</v>
      </c>
      <c r="B41" s="179" t="s">
        <v>3</v>
      </c>
      <c r="C41" s="180"/>
      <c r="D41" s="178" t="s">
        <v>4</v>
      </c>
      <c r="E41" s="177"/>
      <c r="F41" s="179" t="s">
        <v>5</v>
      </c>
      <c r="G41" s="180"/>
      <c r="H41" s="178" t="s">
        <v>6</v>
      </c>
      <c r="I41" s="177"/>
      <c r="J41" s="179" t="s">
        <v>7</v>
      </c>
      <c r="K41" s="180"/>
      <c r="L41" s="178" t="s">
        <v>8</v>
      </c>
      <c r="M41" s="177"/>
      <c r="N41" s="179" t="s">
        <v>75</v>
      </c>
      <c r="O41" s="180"/>
      <c r="P41" s="173" t="s">
        <v>76</v>
      </c>
      <c r="Q41" s="173"/>
      <c r="R41" s="179" t="s">
        <v>77</v>
      </c>
      <c r="S41" s="180"/>
      <c r="T41" s="178" t="s">
        <v>78</v>
      </c>
      <c r="U41" s="177"/>
      <c r="V41" s="179" t="s">
        <v>79</v>
      </c>
      <c r="W41" s="180"/>
      <c r="X41" s="178" t="s">
        <v>80</v>
      </c>
      <c r="Y41" s="177"/>
      <c r="Z41" s="179" t="s">
        <v>16</v>
      </c>
      <c r="AA41" s="180"/>
    </row>
    <row r="42" spans="1:27" s="30" customFormat="1" ht="14.25">
      <c r="A42" s="200"/>
      <c r="B42" s="107" t="s">
        <v>9</v>
      </c>
      <c r="C42" s="108" t="s">
        <v>10</v>
      </c>
      <c r="D42" s="9" t="s">
        <v>9</v>
      </c>
      <c r="E42" s="102" t="s">
        <v>10</v>
      </c>
      <c r="F42" s="107" t="s">
        <v>9</v>
      </c>
      <c r="G42" s="108" t="s">
        <v>10</v>
      </c>
      <c r="H42" s="9" t="s">
        <v>9</v>
      </c>
      <c r="I42" s="102" t="s">
        <v>10</v>
      </c>
      <c r="J42" s="107" t="s">
        <v>9</v>
      </c>
      <c r="K42" s="108" t="s">
        <v>10</v>
      </c>
      <c r="L42" s="9" t="s">
        <v>9</v>
      </c>
      <c r="M42" s="102" t="s">
        <v>10</v>
      </c>
      <c r="N42" s="107" t="s">
        <v>9</v>
      </c>
      <c r="O42" s="108" t="s">
        <v>10</v>
      </c>
      <c r="P42" s="9" t="s">
        <v>9</v>
      </c>
      <c r="Q42" s="102" t="s">
        <v>10</v>
      </c>
      <c r="R42" s="107" t="s">
        <v>9</v>
      </c>
      <c r="S42" s="108" t="s">
        <v>10</v>
      </c>
      <c r="T42" s="9" t="s">
        <v>9</v>
      </c>
      <c r="U42" s="102" t="s">
        <v>10</v>
      </c>
      <c r="V42" s="107" t="s">
        <v>9</v>
      </c>
      <c r="W42" s="108" t="s">
        <v>10</v>
      </c>
      <c r="X42" s="9" t="s">
        <v>9</v>
      </c>
      <c r="Y42" s="102" t="s">
        <v>10</v>
      </c>
      <c r="Z42" s="114" t="s">
        <v>9</v>
      </c>
      <c r="AA42" s="108" t="s">
        <v>10</v>
      </c>
    </row>
    <row r="43" spans="1:27" s="29" customFormat="1" ht="14.25">
      <c r="A43" s="166" t="s">
        <v>11</v>
      </c>
      <c r="B43" s="169">
        <v>0.9</v>
      </c>
      <c r="C43" s="170">
        <v>1.17</v>
      </c>
      <c r="D43" s="37">
        <v>0.9</v>
      </c>
      <c r="E43" s="168">
        <v>0.9</v>
      </c>
      <c r="F43" s="169">
        <v>0.9</v>
      </c>
      <c r="G43" s="170">
        <v>1.1599999999999999</v>
      </c>
      <c r="H43" s="37">
        <v>0.9</v>
      </c>
      <c r="I43" s="168">
        <v>0.97</v>
      </c>
      <c r="J43" s="169">
        <v>0.9</v>
      </c>
      <c r="K43" s="170">
        <v>1.04</v>
      </c>
      <c r="L43" s="37">
        <v>0.9</v>
      </c>
      <c r="M43" s="168">
        <v>1.1000000000000001</v>
      </c>
      <c r="N43" s="169">
        <v>0.9</v>
      </c>
      <c r="O43" s="170">
        <v>1.1399999999999999</v>
      </c>
      <c r="P43" s="37">
        <v>0.9</v>
      </c>
      <c r="Q43" s="168">
        <v>1.35</v>
      </c>
      <c r="R43" s="169">
        <v>0.9</v>
      </c>
      <c r="S43" s="170">
        <v>1.17</v>
      </c>
      <c r="T43" s="37">
        <v>0.9</v>
      </c>
      <c r="U43" s="168">
        <v>1.03</v>
      </c>
      <c r="V43" s="169">
        <v>0.9</v>
      </c>
      <c r="W43" s="170">
        <v>1.1299999999999999</v>
      </c>
      <c r="X43" s="37">
        <v>0.9</v>
      </c>
      <c r="Y43" s="168">
        <v>0.92</v>
      </c>
      <c r="Z43" s="151">
        <f>N43+P43+R43+T43+V43+X43+L43+J43+H43+F43+D43+B43</f>
        <v>10.800000000000002</v>
      </c>
      <c r="AA43" s="171">
        <f>O43+Q43+S43+U43+W43+Y43+M43+K43+I43+G43+E43+C43</f>
        <v>13.08</v>
      </c>
    </row>
    <row r="44" spans="1:27" s="29" customFormat="1" ht="14.25">
      <c r="A44" s="167" t="s">
        <v>20</v>
      </c>
      <c r="B44" s="169">
        <v>0.85</v>
      </c>
      <c r="C44" s="170">
        <v>1.2</v>
      </c>
      <c r="D44" s="37">
        <v>0.85</v>
      </c>
      <c r="E44" s="168">
        <v>1.0900000000000001</v>
      </c>
      <c r="F44" s="169">
        <v>0.85</v>
      </c>
      <c r="G44" s="170">
        <v>1.2</v>
      </c>
      <c r="H44" s="37">
        <v>0.85</v>
      </c>
      <c r="I44" s="168">
        <v>0.94</v>
      </c>
      <c r="J44" s="169">
        <v>0.85</v>
      </c>
      <c r="K44" s="170">
        <v>1.1399999999999999</v>
      </c>
      <c r="L44" s="37">
        <v>0.85</v>
      </c>
      <c r="M44" s="168">
        <v>1.1499999999999999</v>
      </c>
      <c r="N44" s="169">
        <v>0.85</v>
      </c>
      <c r="O44" s="170">
        <v>1.17</v>
      </c>
      <c r="P44" s="37">
        <v>0.85</v>
      </c>
      <c r="Q44" s="168">
        <v>1.1299999999999999</v>
      </c>
      <c r="R44" s="169">
        <v>0.85</v>
      </c>
      <c r="S44" s="170">
        <v>1.17</v>
      </c>
      <c r="T44" s="37">
        <v>0.85</v>
      </c>
      <c r="U44" s="168">
        <v>1.1299999999999999</v>
      </c>
      <c r="V44" s="169">
        <v>0</v>
      </c>
      <c r="W44" s="170">
        <v>1.21</v>
      </c>
      <c r="X44" s="37">
        <v>0</v>
      </c>
      <c r="Y44" s="168">
        <v>0</v>
      </c>
      <c r="Z44" s="151">
        <f t="shared" ref="Z44:Z51" si="8">N44+P44+R44+T44+V44+X44+L44+J44+H44+F44+D44+B44</f>
        <v>8.4999999999999982</v>
      </c>
      <c r="AA44" s="171">
        <f t="shared" ref="AA44:AA51" si="9">O44+Q44+S44+U44+W44+Y44+M44+K44+I44+G44+E44+C44</f>
        <v>12.529999999999998</v>
      </c>
    </row>
    <row r="45" spans="1:27" s="29" customFormat="1" ht="14.25">
      <c r="A45" s="167" t="s">
        <v>21</v>
      </c>
      <c r="B45" s="169">
        <v>0.85</v>
      </c>
      <c r="C45" s="170">
        <v>0.57999999999999996</v>
      </c>
      <c r="D45" s="37">
        <v>0.85</v>
      </c>
      <c r="E45" s="168">
        <v>0.44</v>
      </c>
      <c r="F45" s="169">
        <v>0.85</v>
      </c>
      <c r="G45" s="170">
        <v>0.57999999999999996</v>
      </c>
      <c r="H45" s="37">
        <v>0.85</v>
      </c>
      <c r="I45" s="168">
        <v>0.88</v>
      </c>
      <c r="J45" s="169">
        <v>0.85</v>
      </c>
      <c r="K45" s="170">
        <v>0.9</v>
      </c>
      <c r="L45" s="37">
        <v>0.85</v>
      </c>
      <c r="M45" s="168">
        <v>0.76</v>
      </c>
      <c r="N45" s="169">
        <v>0.85</v>
      </c>
      <c r="O45" s="170">
        <v>0.52</v>
      </c>
      <c r="P45" s="37">
        <v>0.85</v>
      </c>
      <c r="Q45" s="168">
        <v>0.46</v>
      </c>
      <c r="R45" s="169">
        <v>0.85</v>
      </c>
      <c r="S45" s="170">
        <v>0.61</v>
      </c>
      <c r="T45" s="37">
        <v>0.85</v>
      </c>
      <c r="U45" s="168">
        <v>0.43</v>
      </c>
      <c r="V45" s="169">
        <v>0.85</v>
      </c>
      <c r="W45" s="170">
        <v>0.55000000000000004</v>
      </c>
      <c r="X45" s="37">
        <v>0.85</v>
      </c>
      <c r="Y45" s="168">
        <v>0.49</v>
      </c>
      <c r="Z45" s="151">
        <f t="shared" si="8"/>
        <v>10.199999999999998</v>
      </c>
      <c r="AA45" s="171">
        <f t="shared" si="9"/>
        <v>7.2000000000000011</v>
      </c>
    </row>
    <row r="46" spans="1:27" s="29" customFormat="1" ht="14.25">
      <c r="A46" s="167" t="s">
        <v>22</v>
      </c>
      <c r="B46" s="169">
        <v>0.9</v>
      </c>
      <c r="C46" s="170">
        <v>0.61</v>
      </c>
      <c r="D46" s="37">
        <v>0.9</v>
      </c>
      <c r="E46" s="168">
        <v>0.78</v>
      </c>
      <c r="F46" s="169">
        <v>0.9</v>
      </c>
      <c r="G46" s="170">
        <v>0.87</v>
      </c>
      <c r="H46" s="37">
        <v>0.9</v>
      </c>
      <c r="I46" s="168">
        <v>0.73</v>
      </c>
      <c r="J46" s="169">
        <v>0.9</v>
      </c>
      <c r="K46" s="170">
        <v>0.78</v>
      </c>
      <c r="L46" s="37">
        <v>0.9</v>
      </c>
      <c r="M46" s="168">
        <v>0.88</v>
      </c>
      <c r="N46" s="169">
        <v>0.9</v>
      </c>
      <c r="O46" s="170">
        <v>0.86</v>
      </c>
      <c r="P46" s="37">
        <v>0.9</v>
      </c>
      <c r="Q46" s="168">
        <v>0.78</v>
      </c>
      <c r="R46" s="169">
        <v>0.9</v>
      </c>
      <c r="S46" s="170">
        <v>0.83</v>
      </c>
      <c r="T46" s="37">
        <v>0.9</v>
      </c>
      <c r="U46" s="168">
        <v>0.68</v>
      </c>
      <c r="V46" s="169">
        <v>0.9</v>
      </c>
      <c r="W46" s="170">
        <v>0.81</v>
      </c>
      <c r="X46" s="37">
        <v>0.9</v>
      </c>
      <c r="Y46" s="168">
        <v>0.71</v>
      </c>
      <c r="Z46" s="151">
        <f t="shared" si="8"/>
        <v>10.800000000000002</v>
      </c>
      <c r="AA46" s="171">
        <f t="shared" si="9"/>
        <v>9.32</v>
      </c>
    </row>
    <row r="47" spans="1:27" s="29" customFormat="1" ht="14.25">
      <c r="A47" s="167" t="s">
        <v>13</v>
      </c>
      <c r="B47" s="169">
        <v>0.9</v>
      </c>
      <c r="C47" s="170">
        <v>1.1599999999999999</v>
      </c>
      <c r="D47" s="37">
        <v>0.9</v>
      </c>
      <c r="E47" s="168">
        <v>0.9</v>
      </c>
      <c r="F47" s="169">
        <v>0.9</v>
      </c>
      <c r="G47" s="170">
        <v>1.05</v>
      </c>
      <c r="H47" s="37">
        <v>0.9</v>
      </c>
      <c r="I47" s="168">
        <v>1.21</v>
      </c>
      <c r="J47" s="169">
        <v>0.9</v>
      </c>
      <c r="K47" s="170">
        <v>1.02</v>
      </c>
      <c r="L47" s="37">
        <v>0.9</v>
      </c>
      <c r="M47" s="168">
        <v>0.91</v>
      </c>
      <c r="N47" s="169">
        <v>0.9</v>
      </c>
      <c r="O47" s="170">
        <v>1.2</v>
      </c>
      <c r="P47" s="37">
        <v>0.9</v>
      </c>
      <c r="Q47" s="168">
        <v>1.21</v>
      </c>
      <c r="R47" s="169">
        <v>0.9</v>
      </c>
      <c r="S47" s="170">
        <v>1.25</v>
      </c>
      <c r="T47" s="37">
        <v>0.9</v>
      </c>
      <c r="U47" s="168">
        <v>1.1200000000000001</v>
      </c>
      <c r="V47" s="169">
        <v>0.9</v>
      </c>
      <c r="W47" s="170">
        <v>1.05</v>
      </c>
      <c r="X47" s="37">
        <v>0.9</v>
      </c>
      <c r="Y47" s="168">
        <v>1.07</v>
      </c>
      <c r="Z47" s="151">
        <f t="shared" si="8"/>
        <v>10.800000000000002</v>
      </c>
      <c r="AA47" s="171">
        <f t="shared" si="9"/>
        <v>13.15</v>
      </c>
    </row>
    <row r="48" spans="1:27" s="29" customFormat="1" ht="14.25">
      <c r="A48" s="167" t="s">
        <v>23</v>
      </c>
      <c r="B48" s="169">
        <v>0.9</v>
      </c>
      <c r="C48" s="170">
        <v>0.69</v>
      </c>
      <c r="D48" s="37">
        <v>0.9</v>
      </c>
      <c r="E48" s="168">
        <v>0.98</v>
      </c>
      <c r="F48" s="169">
        <v>0.9</v>
      </c>
      <c r="G48" s="170">
        <v>0.84</v>
      </c>
      <c r="H48" s="37">
        <v>0.9</v>
      </c>
      <c r="I48" s="168">
        <v>0.9</v>
      </c>
      <c r="J48" s="169">
        <v>0.9</v>
      </c>
      <c r="K48" s="170">
        <v>0.88</v>
      </c>
      <c r="L48" s="37">
        <v>0.9</v>
      </c>
      <c r="M48" s="168">
        <v>0.95</v>
      </c>
      <c r="N48" s="169">
        <v>0.9</v>
      </c>
      <c r="O48" s="170">
        <v>0.85</v>
      </c>
      <c r="P48" s="37">
        <v>0.9</v>
      </c>
      <c r="Q48" s="168">
        <v>0.8</v>
      </c>
      <c r="R48" s="169">
        <v>0.9</v>
      </c>
      <c r="S48" s="170">
        <v>0.89</v>
      </c>
      <c r="T48" s="37">
        <v>0.9</v>
      </c>
      <c r="U48" s="168">
        <v>0.84</v>
      </c>
      <c r="V48" s="169">
        <v>0.9</v>
      </c>
      <c r="W48" s="170">
        <v>0.85</v>
      </c>
      <c r="X48" s="37">
        <v>0.9</v>
      </c>
      <c r="Y48" s="168">
        <v>0.85</v>
      </c>
      <c r="Z48" s="151">
        <f t="shared" si="8"/>
        <v>10.800000000000002</v>
      </c>
      <c r="AA48" s="171">
        <f t="shared" si="9"/>
        <v>10.32</v>
      </c>
    </row>
    <row r="49" spans="1:27" s="29" customFormat="1" ht="14.25">
      <c r="A49" s="166" t="s">
        <v>25</v>
      </c>
      <c r="B49" s="169">
        <v>0.9</v>
      </c>
      <c r="C49" s="170">
        <v>0.87</v>
      </c>
      <c r="D49" s="37">
        <v>0.9</v>
      </c>
      <c r="E49" s="168">
        <v>0.87</v>
      </c>
      <c r="F49" s="169">
        <v>0.9</v>
      </c>
      <c r="G49" s="170">
        <v>0.91</v>
      </c>
      <c r="H49" s="37">
        <v>0.9</v>
      </c>
      <c r="I49" s="168">
        <v>0.94</v>
      </c>
      <c r="J49" s="169">
        <v>0.9</v>
      </c>
      <c r="K49" s="170">
        <v>0.89</v>
      </c>
      <c r="L49" s="37">
        <v>0.9</v>
      </c>
      <c r="M49" s="168">
        <v>0.91</v>
      </c>
      <c r="N49" s="169">
        <v>0.9</v>
      </c>
      <c r="O49" s="170">
        <v>0.92</v>
      </c>
      <c r="P49" s="37">
        <v>0.9</v>
      </c>
      <c r="Q49" s="168">
        <v>0.91</v>
      </c>
      <c r="R49" s="169">
        <v>0.9</v>
      </c>
      <c r="S49" s="170">
        <v>0.86</v>
      </c>
      <c r="T49" s="37">
        <v>0.9</v>
      </c>
      <c r="U49" s="168">
        <v>0.86</v>
      </c>
      <c r="V49" s="169">
        <v>0.9</v>
      </c>
      <c r="W49" s="170">
        <v>0.86</v>
      </c>
      <c r="X49" s="37">
        <v>0.9</v>
      </c>
      <c r="Y49" s="168">
        <v>0.8</v>
      </c>
      <c r="Z49" s="151">
        <f t="shared" si="8"/>
        <v>10.800000000000002</v>
      </c>
      <c r="AA49" s="171">
        <f t="shared" si="9"/>
        <v>10.599999999999998</v>
      </c>
    </row>
    <row r="50" spans="1:27" s="29" customFormat="1" ht="14.25">
      <c r="A50" s="167" t="s">
        <v>26</v>
      </c>
      <c r="B50" s="169">
        <v>0.9</v>
      </c>
      <c r="C50" s="170">
        <v>0.45</v>
      </c>
      <c r="D50" s="37">
        <v>0.9</v>
      </c>
      <c r="E50" s="168">
        <v>0.84</v>
      </c>
      <c r="F50" s="169">
        <v>0.9</v>
      </c>
      <c r="G50" s="170">
        <v>0.88</v>
      </c>
      <c r="H50" s="37">
        <v>0.9</v>
      </c>
      <c r="I50" s="168">
        <v>0.92</v>
      </c>
      <c r="J50" s="169">
        <v>0.9</v>
      </c>
      <c r="K50" s="170">
        <v>0.56000000000000005</v>
      </c>
      <c r="L50" s="37">
        <v>0.9</v>
      </c>
      <c r="M50" s="168">
        <v>0.28999999999999998</v>
      </c>
      <c r="N50" s="169">
        <v>0.9</v>
      </c>
      <c r="O50" s="170">
        <v>0.42</v>
      </c>
      <c r="P50" s="37">
        <v>0.9</v>
      </c>
      <c r="Q50" s="168">
        <v>0.88</v>
      </c>
      <c r="R50" s="169">
        <v>0.9</v>
      </c>
      <c r="S50" s="170">
        <v>0.64</v>
      </c>
      <c r="T50" s="37">
        <v>0.9</v>
      </c>
      <c r="U50" s="168">
        <v>0.57999999999999996</v>
      </c>
      <c r="V50" s="169">
        <v>0.9</v>
      </c>
      <c r="W50" s="170">
        <v>0.57999999999999996</v>
      </c>
      <c r="X50" s="37">
        <v>0.9</v>
      </c>
      <c r="Y50" s="168">
        <v>0.59</v>
      </c>
      <c r="Z50" s="151">
        <f t="shared" si="8"/>
        <v>10.800000000000002</v>
      </c>
      <c r="AA50" s="171">
        <f t="shared" si="9"/>
        <v>7.63</v>
      </c>
    </row>
    <row r="51" spans="1:27" s="29" customFormat="1" ht="14.25">
      <c r="A51" s="167" t="s">
        <v>27</v>
      </c>
      <c r="B51" s="169">
        <v>0.9</v>
      </c>
      <c r="C51" s="170">
        <v>0.23</v>
      </c>
      <c r="D51" s="37">
        <v>0.9</v>
      </c>
      <c r="E51" s="168">
        <v>0.42</v>
      </c>
      <c r="F51" s="169">
        <v>0.9</v>
      </c>
      <c r="G51" s="170">
        <v>0.67</v>
      </c>
      <c r="H51" s="37">
        <v>0.9</v>
      </c>
      <c r="I51" s="168">
        <v>1.01</v>
      </c>
      <c r="J51" s="169">
        <v>0.9</v>
      </c>
      <c r="K51" s="170">
        <v>0.81</v>
      </c>
      <c r="L51" s="37">
        <v>0.9</v>
      </c>
      <c r="M51" s="168">
        <v>0.59</v>
      </c>
      <c r="N51" s="169">
        <v>0.9</v>
      </c>
      <c r="O51" s="170">
        <v>0.6</v>
      </c>
      <c r="P51" s="37">
        <v>0.9</v>
      </c>
      <c r="Q51" s="168">
        <v>0.72</v>
      </c>
      <c r="R51" s="169">
        <v>0.9</v>
      </c>
      <c r="S51" s="170">
        <v>0.76</v>
      </c>
      <c r="T51" s="37">
        <v>0.9</v>
      </c>
      <c r="U51" s="168">
        <v>0.81</v>
      </c>
      <c r="V51" s="169">
        <v>0.9</v>
      </c>
      <c r="W51" s="170">
        <v>0.55000000000000004</v>
      </c>
      <c r="X51" s="37">
        <v>0.9</v>
      </c>
      <c r="Y51" s="168">
        <v>0.65</v>
      </c>
      <c r="Z51" s="151">
        <f t="shared" si="8"/>
        <v>10.800000000000002</v>
      </c>
      <c r="AA51" s="171">
        <f t="shared" si="9"/>
        <v>7.82</v>
      </c>
    </row>
    <row r="52" spans="1:27" s="29" customFormat="1" thickBot="1">
      <c r="A52" s="67" t="s">
        <v>16</v>
      </c>
      <c r="B52" s="152" t="s">
        <v>12</v>
      </c>
      <c r="C52" s="153" t="s">
        <v>12</v>
      </c>
      <c r="D52" s="34" t="s">
        <v>12</v>
      </c>
      <c r="E52" s="144" t="s">
        <v>12</v>
      </c>
      <c r="F52" s="152" t="s">
        <v>12</v>
      </c>
      <c r="G52" s="153" t="s">
        <v>12</v>
      </c>
      <c r="H52" s="34" t="s">
        <v>12</v>
      </c>
      <c r="I52" s="144" t="s">
        <v>12</v>
      </c>
      <c r="J52" s="152" t="s">
        <v>12</v>
      </c>
      <c r="K52" s="153" t="s">
        <v>12</v>
      </c>
      <c r="L52" s="34" t="s">
        <v>12</v>
      </c>
      <c r="M52" s="144" t="s">
        <v>12</v>
      </c>
      <c r="N52" s="152"/>
      <c r="O52" s="153"/>
      <c r="P52" s="34"/>
      <c r="Q52" s="144"/>
      <c r="R52" s="152"/>
      <c r="S52" s="153"/>
      <c r="T52" s="34"/>
      <c r="U52" s="144"/>
      <c r="V52" s="152"/>
      <c r="W52" s="153"/>
      <c r="X52" s="34"/>
      <c r="Y52" s="144"/>
      <c r="Z52" s="152"/>
      <c r="AA52" s="172"/>
    </row>
    <row r="53" spans="1:27" s="22" customFormat="1" thickBot="1">
      <c r="A53" s="35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s="22" customFormat="1" ht="14.25">
      <c r="A54" s="197" t="s">
        <v>29</v>
      </c>
      <c r="B54" s="178" t="s">
        <v>3</v>
      </c>
      <c r="C54" s="177"/>
      <c r="D54" s="179" t="s">
        <v>4</v>
      </c>
      <c r="E54" s="180"/>
      <c r="F54" s="178" t="s">
        <v>5</v>
      </c>
      <c r="G54" s="177"/>
      <c r="H54" s="179" t="s">
        <v>6</v>
      </c>
      <c r="I54" s="180"/>
      <c r="J54" s="178" t="s">
        <v>7</v>
      </c>
      <c r="K54" s="177"/>
      <c r="L54" s="179" t="s">
        <v>8</v>
      </c>
      <c r="M54" s="180"/>
      <c r="N54" s="178" t="s">
        <v>75</v>
      </c>
      <c r="O54" s="177"/>
      <c r="P54" s="174" t="s">
        <v>76</v>
      </c>
      <c r="Q54" s="175"/>
      <c r="R54" s="178" t="s">
        <v>77</v>
      </c>
      <c r="S54" s="177"/>
      <c r="T54" s="179" t="s">
        <v>78</v>
      </c>
      <c r="U54" s="180"/>
      <c r="V54" s="178" t="s">
        <v>79</v>
      </c>
      <c r="W54" s="177"/>
      <c r="X54" s="179" t="s">
        <v>80</v>
      </c>
      <c r="Y54" s="180"/>
      <c r="Z54" s="204" t="s">
        <v>16</v>
      </c>
      <c r="AA54" s="180"/>
    </row>
    <row r="55" spans="1:27" s="22" customFormat="1" ht="14.25">
      <c r="A55" s="198"/>
      <c r="B55" s="9" t="s">
        <v>9</v>
      </c>
      <c r="C55" s="102" t="s">
        <v>10</v>
      </c>
      <c r="D55" s="107" t="s">
        <v>9</v>
      </c>
      <c r="E55" s="108" t="s">
        <v>10</v>
      </c>
      <c r="F55" s="9" t="s">
        <v>9</v>
      </c>
      <c r="G55" s="102" t="s">
        <v>10</v>
      </c>
      <c r="H55" s="107" t="s">
        <v>9</v>
      </c>
      <c r="I55" s="108" t="s">
        <v>10</v>
      </c>
      <c r="J55" s="9" t="s">
        <v>9</v>
      </c>
      <c r="K55" s="102" t="s">
        <v>10</v>
      </c>
      <c r="L55" s="107" t="s">
        <v>9</v>
      </c>
      <c r="M55" s="108" t="s">
        <v>10</v>
      </c>
      <c r="N55" s="9" t="s">
        <v>9</v>
      </c>
      <c r="O55" s="102" t="s">
        <v>10</v>
      </c>
      <c r="P55" s="107" t="s">
        <v>9</v>
      </c>
      <c r="Q55" s="108" t="s">
        <v>10</v>
      </c>
      <c r="R55" s="9" t="s">
        <v>9</v>
      </c>
      <c r="S55" s="102" t="s">
        <v>10</v>
      </c>
      <c r="T55" s="107" t="s">
        <v>9</v>
      </c>
      <c r="U55" s="108" t="s">
        <v>10</v>
      </c>
      <c r="V55" s="9" t="s">
        <v>9</v>
      </c>
      <c r="W55" s="102" t="s">
        <v>10</v>
      </c>
      <c r="X55" s="107" t="s">
        <v>9</v>
      </c>
      <c r="Y55" s="108" t="s">
        <v>10</v>
      </c>
      <c r="Z55" s="11" t="s">
        <v>9</v>
      </c>
      <c r="AA55" s="10" t="s">
        <v>10</v>
      </c>
    </row>
    <row r="56" spans="1:27" s="4" customFormat="1" ht="14.25">
      <c r="A56" s="13" t="s">
        <v>25</v>
      </c>
      <c r="B56" s="24">
        <v>570</v>
      </c>
      <c r="C56" s="133">
        <v>570</v>
      </c>
      <c r="D56" s="137">
        <v>570</v>
      </c>
      <c r="E56" s="138">
        <v>570</v>
      </c>
      <c r="F56" s="24">
        <v>570</v>
      </c>
      <c r="G56" s="133">
        <v>570</v>
      </c>
      <c r="H56" s="137">
        <v>570</v>
      </c>
      <c r="I56" s="138">
        <v>570</v>
      </c>
      <c r="J56" s="24">
        <v>570</v>
      </c>
      <c r="K56" s="133">
        <v>570</v>
      </c>
      <c r="L56" s="137">
        <v>570</v>
      </c>
      <c r="M56" s="138">
        <v>570</v>
      </c>
      <c r="N56" s="24">
        <v>570</v>
      </c>
      <c r="O56" s="133">
        <v>570</v>
      </c>
      <c r="P56" s="137">
        <v>570</v>
      </c>
      <c r="Q56" s="138">
        <v>570</v>
      </c>
      <c r="R56" s="24">
        <v>570</v>
      </c>
      <c r="S56" s="133">
        <v>570</v>
      </c>
      <c r="T56" s="137">
        <v>570</v>
      </c>
      <c r="U56" s="138">
        <v>570</v>
      </c>
      <c r="V56" s="24">
        <v>513</v>
      </c>
      <c r="W56" s="133">
        <v>491</v>
      </c>
      <c r="X56" s="137">
        <v>513</v>
      </c>
      <c r="Y56" s="138">
        <v>474</v>
      </c>
      <c r="Z56" s="24">
        <f>N56+P56+R56+T56+V56+X56+L56+J56+H56+F56+D56+B56</f>
        <v>6726</v>
      </c>
      <c r="AA56" s="25">
        <f>O56+Q56+S56+U56+W56+Y56+M56+K56+I56+G56+E56+C56</f>
        <v>6665</v>
      </c>
    </row>
    <row r="57" spans="1:27" s="12" customFormat="1" ht="14.25">
      <c r="A57" s="15" t="s">
        <v>26</v>
      </c>
      <c r="B57" s="26">
        <v>150</v>
      </c>
      <c r="C57" s="105">
        <v>150</v>
      </c>
      <c r="D57" s="139">
        <v>150</v>
      </c>
      <c r="E57" s="140">
        <v>150</v>
      </c>
      <c r="F57" s="26">
        <v>150</v>
      </c>
      <c r="G57" s="105">
        <v>150</v>
      </c>
      <c r="H57" s="139">
        <v>150</v>
      </c>
      <c r="I57" s="140">
        <v>150</v>
      </c>
      <c r="J57" s="26">
        <v>150</v>
      </c>
      <c r="K57" s="105">
        <v>150</v>
      </c>
      <c r="L57" s="139">
        <v>150</v>
      </c>
      <c r="M57" s="140">
        <v>150</v>
      </c>
      <c r="N57" s="26">
        <v>150</v>
      </c>
      <c r="O57" s="105">
        <v>150</v>
      </c>
      <c r="P57" s="139">
        <v>150</v>
      </c>
      <c r="Q57" s="140">
        <v>150</v>
      </c>
      <c r="R57" s="26">
        <v>150</v>
      </c>
      <c r="S57" s="105">
        <v>150</v>
      </c>
      <c r="T57" s="139">
        <v>150</v>
      </c>
      <c r="U57" s="140">
        <v>150</v>
      </c>
      <c r="V57" s="26">
        <v>135</v>
      </c>
      <c r="W57" s="105">
        <v>87</v>
      </c>
      <c r="X57" s="139">
        <v>135</v>
      </c>
      <c r="Y57" s="140">
        <v>92</v>
      </c>
      <c r="Z57" s="24">
        <f t="shared" ref="Z57:Z58" si="10">N57+P57+R57+T57+V57+X57+L57+J57+H57+F57+D57+B57</f>
        <v>1770</v>
      </c>
      <c r="AA57" s="25">
        <f t="shared" ref="AA57:AA58" si="11">O57+Q57+S57+U57+W57+Y57+M57+K57+I57+G57+E57+C57</f>
        <v>1679</v>
      </c>
    </row>
    <row r="58" spans="1:27" s="4" customFormat="1" ht="14.25">
      <c r="A58" s="15" t="s">
        <v>27</v>
      </c>
      <c r="B58" s="26">
        <v>300</v>
      </c>
      <c r="C58" s="105">
        <v>300</v>
      </c>
      <c r="D58" s="139">
        <v>300</v>
      </c>
      <c r="E58" s="140">
        <v>300</v>
      </c>
      <c r="F58" s="26">
        <v>300</v>
      </c>
      <c r="G58" s="105">
        <v>300</v>
      </c>
      <c r="H58" s="139">
        <v>300</v>
      </c>
      <c r="I58" s="140">
        <v>300</v>
      </c>
      <c r="J58" s="26">
        <v>300</v>
      </c>
      <c r="K58" s="105">
        <v>300</v>
      </c>
      <c r="L58" s="139">
        <v>300</v>
      </c>
      <c r="M58" s="140">
        <v>300</v>
      </c>
      <c r="N58" s="26">
        <v>300</v>
      </c>
      <c r="O58" s="105">
        <v>300</v>
      </c>
      <c r="P58" s="139">
        <v>300</v>
      </c>
      <c r="Q58" s="140">
        <v>300</v>
      </c>
      <c r="R58" s="26">
        <v>300</v>
      </c>
      <c r="S58" s="105">
        <v>300</v>
      </c>
      <c r="T58" s="139">
        <v>300</v>
      </c>
      <c r="U58" s="140">
        <v>300</v>
      </c>
      <c r="V58" s="26">
        <v>270</v>
      </c>
      <c r="W58" s="105">
        <v>166</v>
      </c>
      <c r="X58" s="139">
        <v>270</v>
      </c>
      <c r="Y58" s="140">
        <v>203</v>
      </c>
      <c r="Z58" s="24">
        <f t="shared" si="10"/>
        <v>3540</v>
      </c>
      <c r="AA58" s="25">
        <f t="shared" si="11"/>
        <v>3369</v>
      </c>
    </row>
    <row r="59" spans="1:27" s="4" customFormat="1" thickBot="1">
      <c r="A59" s="17" t="s">
        <v>16</v>
      </c>
      <c r="B59" s="27">
        <f t="shared" ref="B59:AA59" si="12">SUM(B56:B58)</f>
        <v>1020</v>
      </c>
      <c r="C59" s="134">
        <f t="shared" si="12"/>
        <v>1020</v>
      </c>
      <c r="D59" s="135">
        <f t="shared" si="12"/>
        <v>1020</v>
      </c>
      <c r="E59" s="141">
        <f t="shared" si="12"/>
        <v>1020</v>
      </c>
      <c r="F59" s="27">
        <f t="shared" si="12"/>
        <v>1020</v>
      </c>
      <c r="G59" s="134">
        <f t="shared" si="12"/>
        <v>1020</v>
      </c>
      <c r="H59" s="135">
        <f t="shared" si="12"/>
        <v>1020</v>
      </c>
      <c r="I59" s="141">
        <f t="shared" si="12"/>
        <v>1020</v>
      </c>
      <c r="J59" s="27">
        <f t="shared" si="12"/>
        <v>1020</v>
      </c>
      <c r="K59" s="134">
        <f t="shared" si="12"/>
        <v>1020</v>
      </c>
      <c r="L59" s="135">
        <f t="shared" si="12"/>
        <v>1020</v>
      </c>
      <c r="M59" s="141">
        <f t="shared" si="12"/>
        <v>1020</v>
      </c>
      <c r="N59" s="27">
        <f t="shared" si="12"/>
        <v>1020</v>
      </c>
      <c r="O59" s="134">
        <f t="shared" si="12"/>
        <v>1020</v>
      </c>
      <c r="P59" s="135">
        <f t="shared" si="12"/>
        <v>1020</v>
      </c>
      <c r="Q59" s="141">
        <f t="shared" si="12"/>
        <v>1020</v>
      </c>
      <c r="R59" s="27">
        <f t="shared" si="12"/>
        <v>1020</v>
      </c>
      <c r="S59" s="134">
        <f t="shared" si="12"/>
        <v>1020</v>
      </c>
      <c r="T59" s="135">
        <f t="shared" si="12"/>
        <v>1020</v>
      </c>
      <c r="U59" s="141">
        <f t="shared" si="12"/>
        <v>1020</v>
      </c>
      <c r="V59" s="27">
        <f t="shared" si="12"/>
        <v>918</v>
      </c>
      <c r="W59" s="134">
        <f t="shared" si="12"/>
        <v>744</v>
      </c>
      <c r="X59" s="135">
        <f t="shared" si="12"/>
        <v>918</v>
      </c>
      <c r="Y59" s="141">
        <f t="shared" si="12"/>
        <v>769</v>
      </c>
      <c r="Z59" s="27">
        <f t="shared" si="12"/>
        <v>12036</v>
      </c>
      <c r="AA59" s="28">
        <f t="shared" si="12"/>
        <v>11713</v>
      </c>
    </row>
    <row r="60" spans="1:27" s="4" customFormat="1" thickBot="1">
      <c r="A60" s="194" t="s">
        <v>30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</row>
    <row r="61" spans="1:27" s="22" customFormat="1">
      <c r="A61" s="39" t="s">
        <v>31</v>
      </c>
      <c r="B61" s="40"/>
      <c r="C61" s="40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0"/>
      <c r="O61" s="40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</row>
    <row r="62" spans="1:27" s="4" customFormat="1" ht="15.75" thickBot="1">
      <c r="A62" s="5" t="s">
        <v>32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s="42" customFormat="1">
      <c r="A63" s="195" t="s">
        <v>33</v>
      </c>
      <c r="B63" s="178" t="s">
        <v>3</v>
      </c>
      <c r="C63" s="187"/>
      <c r="D63" s="178" t="s">
        <v>4</v>
      </c>
      <c r="E63" s="187"/>
      <c r="F63" s="178" t="s">
        <v>5</v>
      </c>
      <c r="G63" s="187"/>
      <c r="H63" s="178" t="s">
        <v>6</v>
      </c>
      <c r="I63" s="187"/>
      <c r="J63" s="178" t="s">
        <v>7</v>
      </c>
      <c r="K63" s="187"/>
      <c r="L63" s="178" t="s">
        <v>8</v>
      </c>
      <c r="M63" s="187"/>
      <c r="N63" s="178" t="s">
        <v>75</v>
      </c>
      <c r="O63" s="187"/>
      <c r="P63" s="178" t="s">
        <v>76</v>
      </c>
      <c r="Q63" s="187"/>
      <c r="R63" s="178" t="s">
        <v>77</v>
      </c>
      <c r="S63" s="187"/>
      <c r="T63" s="178" t="s">
        <v>78</v>
      </c>
      <c r="U63" s="187"/>
      <c r="V63" s="178" t="s">
        <v>79</v>
      </c>
      <c r="W63" s="187"/>
      <c r="X63" s="178" t="s">
        <v>80</v>
      </c>
      <c r="Y63" s="187"/>
      <c r="Z63" s="179" t="s">
        <v>16</v>
      </c>
      <c r="AA63" s="180"/>
    </row>
    <row r="64" spans="1:27" s="43" customFormat="1">
      <c r="A64" s="196"/>
      <c r="B64" s="9" t="s">
        <v>9</v>
      </c>
      <c r="C64" s="10" t="s">
        <v>10</v>
      </c>
      <c r="D64" s="9" t="s">
        <v>9</v>
      </c>
      <c r="E64" s="10" t="s">
        <v>10</v>
      </c>
      <c r="F64" s="9" t="s">
        <v>9</v>
      </c>
      <c r="G64" s="10" t="s">
        <v>10</v>
      </c>
      <c r="H64" s="9" t="s">
        <v>9</v>
      </c>
      <c r="I64" s="10" t="s">
        <v>10</v>
      </c>
      <c r="J64" s="9" t="s">
        <v>9</v>
      </c>
      <c r="K64" s="10" t="s">
        <v>10</v>
      </c>
      <c r="L64" s="9" t="s">
        <v>9</v>
      </c>
      <c r="M64" s="10" t="s">
        <v>10</v>
      </c>
      <c r="N64" s="9" t="s">
        <v>9</v>
      </c>
      <c r="O64" s="10" t="s">
        <v>10</v>
      </c>
      <c r="P64" s="9" t="s">
        <v>9</v>
      </c>
      <c r="Q64" s="10" t="s">
        <v>10</v>
      </c>
      <c r="R64" s="9" t="s">
        <v>9</v>
      </c>
      <c r="S64" s="10" t="s">
        <v>10</v>
      </c>
      <c r="T64" s="9" t="s">
        <v>9</v>
      </c>
      <c r="U64" s="10" t="s">
        <v>10</v>
      </c>
      <c r="V64" s="9" t="s">
        <v>9</v>
      </c>
      <c r="W64" s="10" t="s">
        <v>10</v>
      </c>
      <c r="X64" s="9" t="s">
        <v>9</v>
      </c>
      <c r="Y64" s="10" t="s">
        <v>10</v>
      </c>
      <c r="Z64" s="11" t="s">
        <v>9</v>
      </c>
      <c r="AA64" s="10" t="s">
        <v>10</v>
      </c>
    </row>
    <row r="65" spans="1:27" s="42" customFormat="1">
      <c r="A65" s="44" t="s">
        <v>34</v>
      </c>
      <c r="B65" s="26">
        <v>376</v>
      </c>
      <c r="C65" s="26">
        <v>620</v>
      </c>
      <c r="D65" s="26">
        <v>376</v>
      </c>
      <c r="E65" s="26">
        <v>377</v>
      </c>
      <c r="F65" s="26">
        <v>376</v>
      </c>
      <c r="G65" s="26">
        <v>632</v>
      </c>
      <c r="H65" s="26">
        <v>376</v>
      </c>
      <c r="I65" s="26">
        <v>495</v>
      </c>
      <c r="J65" s="26">
        <v>376</v>
      </c>
      <c r="K65" s="26">
        <v>570</v>
      </c>
      <c r="L65" s="26">
        <v>376</v>
      </c>
      <c r="M65" s="26">
        <v>567</v>
      </c>
      <c r="N65" s="26">
        <v>376</v>
      </c>
      <c r="O65" s="26">
        <v>480</v>
      </c>
      <c r="P65" s="26">
        <v>376</v>
      </c>
      <c r="Q65" s="26">
        <v>600</v>
      </c>
      <c r="R65" s="26">
        <v>376</v>
      </c>
      <c r="S65" s="26">
        <v>394</v>
      </c>
      <c r="T65" s="26">
        <v>376</v>
      </c>
      <c r="U65" s="26">
        <v>326</v>
      </c>
      <c r="V65" s="26" t="s">
        <v>12</v>
      </c>
      <c r="W65" s="26" t="s">
        <v>12</v>
      </c>
      <c r="X65" s="26" t="s">
        <v>12</v>
      </c>
      <c r="Y65" s="26" t="s">
        <v>12</v>
      </c>
      <c r="Z65" s="45" t="s">
        <v>12</v>
      </c>
      <c r="AA65" s="46" t="s">
        <v>12</v>
      </c>
    </row>
    <row r="66" spans="1:27" s="42" customFormat="1">
      <c r="A66" s="44" t="s">
        <v>35</v>
      </c>
      <c r="B66" s="26">
        <v>1164</v>
      </c>
      <c r="C66" s="26">
        <v>1000</v>
      </c>
      <c r="D66" s="26">
        <v>1164</v>
      </c>
      <c r="E66" s="26">
        <v>978</v>
      </c>
      <c r="F66" s="26">
        <v>1164</v>
      </c>
      <c r="G66" s="26">
        <f>230+104+89+637</f>
        <v>1060</v>
      </c>
      <c r="H66" s="26">
        <v>1164</v>
      </c>
      <c r="I66" s="26">
        <v>981</v>
      </c>
      <c r="J66" s="26">
        <v>1164</v>
      </c>
      <c r="K66" s="26">
        <v>1231</v>
      </c>
      <c r="L66" s="26">
        <v>1164</v>
      </c>
      <c r="M66" s="26">
        <v>1111</v>
      </c>
      <c r="N66" s="26">
        <v>1164</v>
      </c>
      <c r="O66" s="26">
        <v>1174</v>
      </c>
      <c r="P66" s="26">
        <v>1164</v>
      </c>
      <c r="Q66" s="26">
        <v>1336</v>
      </c>
      <c r="R66" s="26">
        <v>1164</v>
      </c>
      <c r="S66" s="26">
        <v>1005</v>
      </c>
      <c r="T66" s="26">
        <v>1164</v>
      </c>
      <c r="U66" s="26">
        <v>1043</v>
      </c>
      <c r="V66" s="26" t="s">
        <v>12</v>
      </c>
      <c r="W66" s="26" t="s">
        <v>12</v>
      </c>
      <c r="X66" s="26" t="s">
        <v>12</v>
      </c>
      <c r="Y66" s="26" t="s">
        <v>12</v>
      </c>
      <c r="Z66" s="45" t="s">
        <v>12</v>
      </c>
      <c r="AA66" s="46" t="s">
        <v>12</v>
      </c>
    </row>
    <row r="67" spans="1:27" s="42" customFormat="1" ht="15.75" thickBot="1">
      <c r="A67" s="47" t="s">
        <v>16</v>
      </c>
      <c r="B67" s="27">
        <f t="shared" ref="B67:Y67" si="13">SUM(B65:B66)</f>
        <v>1540</v>
      </c>
      <c r="C67" s="27">
        <f t="shared" si="13"/>
        <v>1620</v>
      </c>
      <c r="D67" s="27">
        <f t="shared" si="13"/>
        <v>1540</v>
      </c>
      <c r="E67" s="27">
        <f t="shared" si="13"/>
        <v>1355</v>
      </c>
      <c r="F67" s="27">
        <f t="shared" si="13"/>
        <v>1540</v>
      </c>
      <c r="G67" s="27">
        <f t="shared" si="13"/>
        <v>1692</v>
      </c>
      <c r="H67" s="27">
        <f t="shared" si="13"/>
        <v>1540</v>
      </c>
      <c r="I67" s="27">
        <f t="shared" si="13"/>
        <v>1476</v>
      </c>
      <c r="J67" s="27">
        <f t="shared" si="13"/>
        <v>1540</v>
      </c>
      <c r="K67" s="27">
        <f t="shared" si="13"/>
        <v>1801</v>
      </c>
      <c r="L67" s="27">
        <f t="shared" si="13"/>
        <v>1540</v>
      </c>
      <c r="M67" s="27">
        <f t="shared" si="13"/>
        <v>1678</v>
      </c>
      <c r="N67" s="27">
        <f t="shared" si="13"/>
        <v>1540</v>
      </c>
      <c r="O67" s="27">
        <f t="shared" si="13"/>
        <v>1654</v>
      </c>
      <c r="P67" s="27">
        <f t="shared" si="13"/>
        <v>1540</v>
      </c>
      <c r="Q67" s="27">
        <f t="shared" si="13"/>
        <v>1936</v>
      </c>
      <c r="R67" s="27">
        <f t="shared" si="13"/>
        <v>1540</v>
      </c>
      <c r="S67" s="27">
        <f t="shared" si="13"/>
        <v>1399</v>
      </c>
      <c r="T67" s="27">
        <f t="shared" si="13"/>
        <v>1540</v>
      </c>
      <c r="U67" s="27">
        <f t="shared" si="13"/>
        <v>1369</v>
      </c>
      <c r="V67" s="27">
        <f t="shared" si="13"/>
        <v>0</v>
      </c>
      <c r="W67" s="27">
        <f t="shared" si="13"/>
        <v>0</v>
      </c>
      <c r="X67" s="27">
        <f t="shared" si="13"/>
        <v>0</v>
      </c>
      <c r="Y67" s="27">
        <f t="shared" si="13"/>
        <v>0</v>
      </c>
      <c r="Z67" s="48" t="s">
        <v>12</v>
      </c>
      <c r="AA67" s="49" t="s">
        <v>12</v>
      </c>
    </row>
    <row r="68" spans="1:27" s="4" customFormat="1" thickBot="1">
      <c r="A68" s="191" t="s">
        <v>36</v>
      </c>
      <c r="B68" s="191"/>
      <c r="C68" s="191"/>
      <c r="D68" s="191"/>
      <c r="E68" s="3"/>
      <c r="F68" s="3"/>
      <c r="G68" s="3"/>
      <c r="H68" s="3"/>
      <c r="I68" s="3"/>
      <c r="J68" s="3"/>
      <c r="K68" s="3"/>
      <c r="L68" s="3"/>
      <c r="M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s="4" customFormat="1" ht="14.25">
      <c r="A69" s="192" t="s">
        <v>37</v>
      </c>
      <c r="B69" s="178" t="s">
        <v>3</v>
      </c>
      <c r="C69" s="187"/>
      <c r="D69" s="178" t="s">
        <v>4</v>
      </c>
      <c r="E69" s="187"/>
      <c r="F69" s="178" t="s">
        <v>5</v>
      </c>
      <c r="G69" s="187"/>
      <c r="H69" s="178" t="s">
        <v>6</v>
      </c>
      <c r="I69" s="187"/>
      <c r="J69" s="178" t="s">
        <v>7</v>
      </c>
      <c r="K69" s="187"/>
      <c r="L69" s="178" t="s">
        <v>8</v>
      </c>
      <c r="M69" s="187"/>
      <c r="N69" s="178" t="s">
        <v>75</v>
      </c>
      <c r="O69" s="187"/>
      <c r="P69" s="178" t="s">
        <v>76</v>
      </c>
      <c r="Q69" s="187"/>
      <c r="R69" s="178" t="s">
        <v>77</v>
      </c>
      <c r="S69" s="187"/>
      <c r="T69" s="178" t="s">
        <v>78</v>
      </c>
      <c r="U69" s="187"/>
      <c r="V69" s="178" t="s">
        <v>79</v>
      </c>
      <c r="W69" s="187"/>
      <c r="X69" s="178" t="s">
        <v>80</v>
      </c>
      <c r="Y69" s="187"/>
      <c r="Z69" s="178" t="s">
        <v>81</v>
      </c>
      <c r="AA69" s="187"/>
    </row>
    <row r="70" spans="1:27" s="12" customFormat="1" ht="14.25">
      <c r="A70" s="193"/>
      <c r="B70" s="9" t="s">
        <v>9</v>
      </c>
      <c r="C70" s="10" t="s">
        <v>10</v>
      </c>
      <c r="D70" s="9" t="s">
        <v>9</v>
      </c>
      <c r="E70" s="10" t="s">
        <v>10</v>
      </c>
      <c r="F70" s="9" t="s">
        <v>9</v>
      </c>
      <c r="G70" s="10" t="s">
        <v>10</v>
      </c>
      <c r="H70" s="9" t="s">
        <v>9</v>
      </c>
      <c r="I70" s="10" t="s">
        <v>10</v>
      </c>
      <c r="J70" s="9" t="s">
        <v>9</v>
      </c>
      <c r="K70" s="10" t="s">
        <v>10</v>
      </c>
      <c r="L70" s="9" t="s">
        <v>9</v>
      </c>
      <c r="M70" s="10" t="s">
        <v>10</v>
      </c>
      <c r="N70" s="9" t="s">
        <v>9</v>
      </c>
      <c r="O70" s="10" t="s">
        <v>10</v>
      </c>
      <c r="P70" s="9" t="s">
        <v>9</v>
      </c>
      <c r="Q70" s="10" t="s">
        <v>10</v>
      </c>
      <c r="R70" s="9" t="s">
        <v>9</v>
      </c>
      <c r="S70" s="10" t="s">
        <v>10</v>
      </c>
      <c r="T70" s="9" t="s">
        <v>9</v>
      </c>
      <c r="U70" s="10" t="s">
        <v>10</v>
      </c>
      <c r="V70" s="9" t="s">
        <v>9</v>
      </c>
      <c r="W70" s="10" t="s">
        <v>10</v>
      </c>
      <c r="X70" s="9" t="s">
        <v>9</v>
      </c>
      <c r="Y70" s="10" t="s">
        <v>10</v>
      </c>
      <c r="Z70" s="11" t="s">
        <v>9</v>
      </c>
      <c r="AA70" s="10" t="s">
        <v>10</v>
      </c>
    </row>
    <row r="71" spans="1:27" s="4" customFormat="1" ht="14.25">
      <c r="A71" s="50" t="s">
        <v>38</v>
      </c>
      <c r="B71" s="51">
        <v>260</v>
      </c>
      <c r="C71" s="26">
        <v>365</v>
      </c>
      <c r="D71" s="51">
        <v>260</v>
      </c>
      <c r="E71" s="26">
        <v>202</v>
      </c>
      <c r="F71" s="51">
        <v>260</v>
      </c>
      <c r="G71" s="26">
        <v>358</v>
      </c>
      <c r="H71" s="51">
        <v>260</v>
      </c>
      <c r="I71" s="26">
        <v>282</v>
      </c>
      <c r="J71" s="51">
        <v>260</v>
      </c>
      <c r="K71" s="26">
        <v>399</v>
      </c>
      <c r="L71" s="51">
        <v>260</v>
      </c>
      <c r="M71" s="26">
        <v>359</v>
      </c>
      <c r="N71" s="51">
        <v>260</v>
      </c>
      <c r="O71" s="26">
        <v>301</v>
      </c>
      <c r="P71" s="51">
        <v>260</v>
      </c>
      <c r="Q71" s="26">
        <v>399</v>
      </c>
      <c r="R71" s="51">
        <v>260</v>
      </c>
      <c r="S71" s="26">
        <v>255</v>
      </c>
      <c r="T71" s="51">
        <v>260</v>
      </c>
      <c r="U71" s="26">
        <v>165</v>
      </c>
      <c r="V71" s="51">
        <v>200</v>
      </c>
      <c r="W71" s="26">
        <v>93</v>
      </c>
      <c r="X71" s="51">
        <v>200</v>
      </c>
      <c r="Y71" s="26">
        <v>263</v>
      </c>
      <c r="Z71" s="14">
        <f t="shared" ref="Z71:AA74" si="14">N71+P71+R71+T71+V71+X71</f>
        <v>1440</v>
      </c>
      <c r="AA71" s="52">
        <f t="shared" si="14"/>
        <v>1476</v>
      </c>
    </row>
    <row r="72" spans="1:27" s="4" customFormat="1" ht="14.25">
      <c r="A72" s="50" t="s">
        <v>39</v>
      </c>
      <c r="B72" s="51">
        <v>30</v>
      </c>
      <c r="C72" s="26">
        <v>20</v>
      </c>
      <c r="D72" s="51">
        <v>30</v>
      </c>
      <c r="E72" s="26">
        <v>10</v>
      </c>
      <c r="F72" s="51">
        <v>30</v>
      </c>
      <c r="G72" s="26">
        <v>29</v>
      </c>
      <c r="H72" s="51">
        <v>30</v>
      </c>
      <c r="I72" s="26">
        <v>36</v>
      </c>
      <c r="J72" s="51">
        <v>30</v>
      </c>
      <c r="K72" s="26">
        <v>27</v>
      </c>
      <c r="L72" s="51">
        <v>30</v>
      </c>
      <c r="M72" s="26">
        <v>26</v>
      </c>
      <c r="N72" s="51">
        <v>30</v>
      </c>
      <c r="O72" s="26">
        <v>17</v>
      </c>
      <c r="P72" s="51">
        <v>30</v>
      </c>
      <c r="Q72" s="26">
        <v>18</v>
      </c>
      <c r="R72" s="51">
        <v>30</v>
      </c>
      <c r="S72" s="26">
        <v>29</v>
      </c>
      <c r="T72" s="51">
        <v>30</v>
      </c>
      <c r="U72" s="26">
        <v>31</v>
      </c>
      <c r="V72" s="51">
        <v>30</v>
      </c>
      <c r="W72" s="26">
        <v>14</v>
      </c>
      <c r="X72" s="51">
        <v>30</v>
      </c>
      <c r="Y72" s="26">
        <v>15</v>
      </c>
      <c r="Z72" s="14">
        <f t="shared" si="14"/>
        <v>180</v>
      </c>
      <c r="AA72" s="52">
        <f t="shared" si="14"/>
        <v>124</v>
      </c>
    </row>
    <row r="73" spans="1:27" s="4" customFormat="1" ht="14.25">
      <c r="A73" s="50" t="s">
        <v>40</v>
      </c>
      <c r="B73" s="51">
        <v>180</v>
      </c>
      <c r="C73" s="26">
        <v>267</v>
      </c>
      <c r="D73" s="51">
        <v>180</v>
      </c>
      <c r="E73" s="26">
        <v>322</v>
      </c>
      <c r="F73" s="51">
        <v>180</v>
      </c>
      <c r="G73" s="26">
        <v>350</v>
      </c>
      <c r="H73" s="51">
        <v>180</v>
      </c>
      <c r="I73" s="26">
        <v>289</v>
      </c>
      <c r="J73" s="51">
        <v>180</v>
      </c>
      <c r="K73" s="26">
        <v>374</v>
      </c>
      <c r="L73" s="51">
        <v>180</v>
      </c>
      <c r="M73" s="26">
        <v>314</v>
      </c>
      <c r="N73" s="51">
        <v>180</v>
      </c>
      <c r="O73" s="26">
        <v>361</v>
      </c>
      <c r="P73" s="51">
        <v>180</v>
      </c>
      <c r="Q73" s="26">
        <v>367</v>
      </c>
      <c r="R73" s="51">
        <v>180</v>
      </c>
      <c r="S73" s="26">
        <v>194</v>
      </c>
      <c r="T73" s="51">
        <v>180</v>
      </c>
      <c r="U73" s="26">
        <v>204</v>
      </c>
      <c r="V73" s="51">
        <v>180</v>
      </c>
      <c r="W73" s="26">
        <v>272</v>
      </c>
      <c r="X73" s="51">
        <v>180</v>
      </c>
      <c r="Y73" s="26">
        <v>140</v>
      </c>
      <c r="Z73" s="14">
        <f t="shared" si="14"/>
        <v>1080</v>
      </c>
      <c r="AA73" s="52">
        <f t="shared" si="14"/>
        <v>1538</v>
      </c>
    </row>
    <row r="74" spans="1:27" s="4" customFormat="1" ht="14.25">
      <c r="A74" s="50" t="s">
        <v>41</v>
      </c>
      <c r="B74" s="51">
        <v>80</v>
      </c>
      <c r="C74" s="26">
        <v>93</v>
      </c>
      <c r="D74" s="51">
        <v>80</v>
      </c>
      <c r="E74" s="26">
        <v>46</v>
      </c>
      <c r="F74" s="51">
        <v>80</v>
      </c>
      <c r="G74" s="26">
        <v>80</v>
      </c>
      <c r="H74" s="51">
        <v>80</v>
      </c>
      <c r="I74" s="26">
        <v>79</v>
      </c>
      <c r="J74" s="51">
        <v>80</v>
      </c>
      <c r="K74" s="26">
        <v>90</v>
      </c>
      <c r="L74" s="51">
        <v>80</v>
      </c>
      <c r="M74" s="26">
        <v>91</v>
      </c>
      <c r="N74" s="51">
        <v>80</v>
      </c>
      <c r="O74" s="26">
        <v>76</v>
      </c>
      <c r="P74" s="51">
        <v>80</v>
      </c>
      <c r="Q74" s="26">
        <v>89</v>
      </c>
      <c r="R74" s="51">
        <v>80</v>
      </c>
      <c r="S74" s="26">
        <v>20</v>
      </c>
      <c r="T74" s="51">
        <v>80</v>
      </c>
      <c r="U74" s="26">
        <v>74</v>
      </c>
      <c r="V74" s="51">
        <v>80</v>
      </c>
      <c r="W74" s="26">
        <v>70</v>
      </c>
      <c r="X74" s="51">
        <v>80</v>
      </c>
      <c r="Y74" s="26">
        <v>76</v>
      </c>
      <c r="Z74" s="14">
        <f t="shared" si="14"/>
        <v>480</v>
      </c>
      <c r="AA74" s="52">
        <f t="shared" si="14"/>
        <v>405</v>
      </c>
    </row>
    <row r="75" spans="1:27" s="4" customFormat="1" ht="14.25">
      <c r="A75" s="50" t="s">
        <v>42</v>
      </c>
      <c r="B75" s="51">
        <v>20</v>
      </c>
      <c r="C75" s="26">
        <v>14</v>
      </c>
      <c r="D75" s="51">
        <v>20</v>
      </c>
      <c r="E75" s="26">
        <v>10</v>
      </c>
      <c r="F75" s="51">
        <v>20</v>
      </c>
      <c r="G75" s="26">
        <v>11</v>
      </c>
      <c r="H75" s="51">
        <v>20</v>
      </c>
      <c r="I75" s="26">
        <v>19</v>
      </c>
      <c r="J75" s="51">
        <v>20</v>
      </c>
      <c r="K75" s="26">
        <v>6</v>
      </c>
      <c r="L75" s="51">
        <v>20</v>
      </c>
      <c r="M75" s="26">
        <v>17</v>
      </c>
      <c r="N75" s="51">
        <v>20</v>
      </c>
      <c r="O75" s="26">
        <v>15</v>
      </c>
      <c r="P75" s="51">
        <v>20</v>
      </c>
      <c r="Q75" s="26">
        <v>14</v>
      </c>
      <c r="R75" s="51">
        <v>20</v>
      </c>
      <c r="S75" s="26">
        <v>13</v>
      </c>
      <c r="T75" s="51">
        <v>20</v>
      </c>
      <c r="U75" s="26">
        <v>0</v>
      </c>
      <c r="V75" s="51">
        <v>20</v>
      </c>
      <c r="W75" s="26">
        <v>21</v>
      </c>
      <c r="X75" s="51">
        <v>20</v>
      </c>
      <c r="Y75" s="26">
        <v>13</v>
      </c>
      <c r="Z75" s="14">
        <f>P75+R75+T75+V75+X75</f>
        <v>100</v>
      </c>
      <c r="AA75" s="52">
        <f>Q75+S75+U75+W75+Y75</f>
        <v>61</v>
      </c>
    </row>
    <row r="76" spans="1:27" s="4" customFormat="1" ht="14.25">
      <c r="A76" s="50" t="s">
        <v>43</v>
      </c>
      <c r="B76" s="51">
        <v>50</v>
      </c>
      <c r="C76" s="26">
        <v>64</v>
      </c>
      <c r="D76" s="51">
        <v>50</v>
      </c>
      <c r="E76" s="26">
        <v>43</v>
      </c>
      <c r="F76" s="51">
        <v>50</v>
      </c>
      <c r="G76" s="26">
        <v>97</v>
      </c>
      <c r="H76" s="51">
        <v>50</v>
      </c>
      <c r="I76" s="26">
        <v>40</v>
      </c>
      <c r="J76" s="51">
        <v>50</v>
      </c>
      <c r="K76" s="26">
        <v>70</v>
      </c>
      <c r="L76" s="51">
        <v>50</v>
      </c>
      <c r="M76" s="26">
        <v>62</v>
      </c>
      <c r="N76" s="51">
        <v>50</v>
      </c>
      <c r="O76" s="26">
        <v>64</v>
      </c>
      <c r="P76" s="51">
        <v>50</v>
      </c>
      <c r="Q76" s="26">
        <v>74</v>
      </c>
      <c r="R76" s="51">
        <v>50</v>
      </c>
      <c r="S76" s="26">
        <v>47</v>
      </c>
      <c r="T76" s="51">
        <v>50</v>
      </c>
      <c r="U76" s="26">
        <v>37</v>
      </c>
      <c r="V76" s="51">
        <v>50</v>
      </c>
      <c r="W76" s="26">
        <v>37</v>
      </c>
      <c r="X76" s="51">
        <v>50</v>
      </c>
      <c r="Y76" s="26">
        <v>36</v>
      </c>
      <c r="Z76" s="14">
        <f t="shared" ref="Z76:AA78" si="15">N76+P76+R76+T76+V76+X76</f>
        <v>300</v>
      </c>
      <c r="AA76" s="52">
        <f t="shared" si="15"/>
        <v>295</v>
      </c>
    </row>
    <row r="77" spans="1:27" s="4" customFormat="1" ht="14.25">
      <c r="A77" s="50" t="s">
        <v>44</v>
      </c>
      <c r="B77" s="51">
        <v>270</v>
      </c>
      <c r="C77" s="26">
        <v>120</v>
      </c>
      <c r="D77" s="51">
        <v>270</v>
      </c>
      <c r="E77" s="26">
        <v>121</v>
      </c>
      <c r="F77" s="51">
        <v>270</v>
      </c>
      <c r="G77" s="26">
        <v>150</v>
      </c>
      <c r="H77" s="51">
        <v>270</v>
      </c>
      <c r="I77" s="26">
        <v>142</v>
      </c>
      <c r="J77" s="51">
        <v>270</v>
      </c>
      <c r="K77" s="26">
        <v>32</v>
      </c>
      <c r="L77" s="51">
        <v>270</v>
      </c>
      <c r="M77" s="26">
        <v>170</v>
      </c>
      <c r="N77" s="51">
        <v>270</v>
      </c>
      <c r="O77" s="26">
        <v>147</v>
      </c>
      <c r="P77" s="51">
        <v>270</v>
      </c>
      <c r="Q77" s="26">
        <v>246</v>
      </c>
      <c r="R77" s="51">
        <v>270</v>
      </c>
      <c r="S77" s="26">
        <v>185</v>
      </c>
      <c r="T77" s="51">
        <v>270</v>
      </c>
      <c r="U77" s="26">
        <v>111</v>
      </c>
      <c r="V77" s="51">
        <v>270</v>
      </c>
      <c r="W77" s="26">
        <v>192</v>
      </c>
      <c r="X77" s="51">
        <v>270</v>
      </c>
      <c r="Y77" s="26">
        <v>162</v>
      </c>
      <c r="Z77" s="14">
        <f t="shared" si="15"/>
        <v>1620</v>
      </c>
      <c r="AA77" s="52">
        <f t="shared" si="15"/>
        <v>1043</v>
      </c>
    </row>
    <row r="78" spans="1:27" s="4" customFormat="1" ht="14.25">
      <c r="A78" s="50" t="s">
        <v>45</v>
      </c>
      <c r="B78" s="51">
        <v>500</v>
      </c>
      <c r="C78" s="26">
        <v>560</v>
      </c>
      <c r="D78" s="51">
        <v>500</v>
      </c>
      <c r="E78" s="26">
        <v>472</v>
      </c>
      <c r="F78" s="51">
        <v>500</v>
      </c>
      <c r="G78" s="26">
        <v>537</v>
      </c>
      <c r="H78" s="51">
        <v>500</v>
      </c>
      <c r="I78" s="26">
        <v>513</v>
      </c>
      <c r="J78" s="51">
        <v>500</v>
      </c>
      <c r="K78" s="26">
        <v>640</v>
      </c>
      <c r="L78" s="51">
        <v>500</v>
      </c>
      <c r="M78" s="26">
        <v>520</v>
      </c>
      <c r="N78" s="51">
        <v>500</v>
      </c>
      <c r="O78" s="26">
        <v>530</v>
      </c>
      <c r="P78" s="51">
        <v>500</v>
      </c>
      <c r="Q78" s="26">
        <v>561</v>
      </c>
      <c r="R78" s="51">
        <v>500</v>
      </c>
      <c r="S78" s="26">
        <v>527</v>
      </c>
      <c r="T78" s="51">
        <v>500</v>
      </c>
      <c r="U78" s="26">
        <v>631</v>
      </c>
      <c r="V78" s="51">
        <v>500</v>
      </c>
      <c r="W78" s="26">
        <v>420</v>
      </c>
      <c r="X78" s="51">
        <v>500</v>
      </c>
      <c r="Y78" s="26">
        <v>504</v>
      </c>
      <c r="Z78" s="14">
        <f t="shared" si="15"/>
        <v>3000</v>
      </c>
      <c r="AA78" s="52">
        <f t="shared" si="15"/>
        <v>3173</v>
      </c>
    </row>
    <row r="79" spans="1:27" s="4" customFormat="1" ht="14.25">
      <c r="A79" s="53" t="s">
        <v>23</v>
      </c>
      <c r="B79" s="54">
        <v>100</v>
      </c>
      <c r="C79" s="26">
        <v>62</v>
      </c>
      <c r="D79" s="54">
        <v>100</v>
      </c>
      <c r="E79" s="26">
        <v>75</v>
      </c>
      <c r="F79" s="54">
        <v>100</v>
      </c>
      <c r="G79" s="26">
        <v>80</v>
      </c>
      <c r="H79" s="54">
        <v>100</v>
      </c>
      <c r="I79" s="26">
        <v>76</v>
      </c>
      <c r="J79" s="54">
        <v>100</v>
      </c>
      <c r="K79" s="26">
        <v>73</v>
      </c>
      <c r="L79" s="54">
        <v>100</v>
      </c>
      <c r="M79" s="26">
        <v>58</v>
      </c>
      <c r="N79" s="54">
        <v>100</v>
      </c>
      <c r="O79" s="26">
        <v>67</v>
      </c>
      <c r="P79" s="54">
        <v>100</v>
      </c>
      <c r="Q79" s="26">
        <v>65</v>
      </c>
      <c r="R79" s="54">
        <v>100</v>
      </c>
      <c r="S79" s="26">
        <v>61</v>
      </c>
      <c r="T79" s="54">
        <v>100</v>
      </c>
      <c r="U79" s="26">
        <v>58</v>
      </c>
      <c r="V79" s="54">
        <v>100</v>
      </c>
      <c r="W79" s="26">
        <v>16</v>
      </c>
      <c r="X79" s="54">
        <v>100</v>
      </c>
      <c r="Y79" s="26">
        <v>35</v>
      </c>
      <c r="Z79" s="14">
        <f>P79+R79+T79+V79+X79</f>
        <v>500</v>
      </c>
      <c r="AA79" s="52">
        <f>Q79+S79+U79+W79+Y79</f>
        <v>235</v>
      </c>
    </row>
    <row r="80" spans="1:27" s="57" customFormat="1" thickBot="1">
      <c r="A80" s="55" t="s">
        <v>16</v>
      </c>
      <c r="B80" s="56">
        <f t="shared" ref="B80:Y80" si="16">SUM(B71:B79)</f>
        <v>1490</v>
      </c>
      <c r="C80" s="27">
        <f t="shared" si="16"/>
        <v>1565</v>
      </c>
      <c r="D80" s="56">
        <f t="shared" si="16"/>
        <v>1490</v>
      </c>
      <c r="E80" s="27">
        <f t="shared" si="16"/>
        <v>1301</v>
      </c>
      <c r="F80" s="56">
        <f t="shared" si="16"/>
        <v>1490</v>
      </c>
      <c r="G80" s="27">
        <f t="shared" si="16"/>
        <v>1692</v>
      </c>
      <c r="H80" s="56">
        <f t="shared" si="16"/>
        <v>1490</v>
      </c>
      <c r="I80" s="27">
        <f t="shared" si="16"/>
        <v>1476</v>
      </c>
      <c r="J80" s="56">
        <f t="shared" si="16"/>
        <v>1490</v>
      </c>
      <c r="K80" s="27">
        <f t="shared" si="16"/>
        <v>1711</v>
      </c>
      <c r="L80" s="56">
        <f t="shared" si="16"/>
        <v>1490</v>
      </c>
      <c r="M80" s="27">
        <f t="shared" si="16"/>
        <v>1617</v>
      </c>
      <c r="N80" s="56">
        <f t="shared" si="16"/>
        <v>1490</v>
      </c>
      <c r="O80" s="27">
        <f t="shared" si="16"/>
        <v>1578</v>
      </c>
      <c r="P80" s="56">
        <f t="shared" si="16"/>
        <v>1490</v>
      </c>
      <c r="Q80" s="27">
        <f t="shared" si="16"/>
        <v>1833</v>
      </c>
      <c r="R80" s="56">
        <f t="shared" si="16"/>
        <v>1490</v>
      </c>
      <c r="S80" s="27">
        <f t="shared" si="16"/>
        <v>1331</v>
      </c>
      <c r="T80" s="56">
        <f t="shared" si="16"/>
        <v>1490</v>
      </c>
      <c r="U80" s="27">
        <f t="shared" si="16"/>
        <v>1311</v>
      </c>
      <c r="V80" s="56">
        <f t="shared" si="16"/>
        <v>1430</v>
      </c>
      <c r="W80" s="27">
        <f t="shared" si="16"/>
        <v>1135</v>
      </c>
      <c r="X80" s="56">
        <f t="shared" si="16"/>
        <v>1430</v>
      </c>
      <c r="Y80" s="27">
        <f t="shared" si="16"/>
        <v>1244</v>
      </c>
      <c r="Z80" s="56">
        <f>N80+P80+R80+T80+V80+X80</f>
        <v>8820</v>
      </c>
      <c r="AA80" s="28">
        <f>SUM(AA71:AA79)</f>
        <v>8350</v>
      </c>
    </row>
    <row r="81" spans="1:27" s="22" customFormat="1">
      <c r="A81" s="58"/>
      <c r="B81" s="59"/>
      <c r="C81" s="60"/>
      <c r="D81" s="61"/>
      <c r="E81" s="60"/>
      <c r="F81" s="61"/>
      <c r="G81" s="60"/>
      <c r="H81" s="61"/>
      <c r="I81" s="60"/>
      <c r="J81" s="61"/>
      <c r="K81" s="60"/>
      <c r="L81" s="61"/>
      <c r="M81" s="6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s="4" customFormat="1" ht="15.75" thickBot="1">
      <c r="A82" s="5" t="s">
        <v>46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27" s="4" customFormat="1" ht="15" customHeight="1">
      <c r="A83" s="189" t="s">
        <v>47</v>
      </c>
      <c r="B83" s="178" t="s">
        <v>3</v>
      </c>
      <c r="C83" s="187"/>
      <c r="D83" s="178" t="s">
        <v>4</v>
      </c>
      <c r="E83" s="187"/>
      <c r="F83" s="178" t="s">
        <v>5</v>
      </c>
      <c r="G83" s="187"/>
      <c r="H83" s="178" t="s">
        <v>6</v>
      </c>
      <c r="I83" s="187"/>
      <c r="J83" s="178" t="s">
        <v>7</v>
      </c>
      <c r="K83" s="187"/>
      <c r="L83" s="178" t="s">
        <v>8</v>
      </c>
      <c r="M83" s="187"/>
      <c r="N83" s="177" t="s">
        <v>75</v>
      </c>
      <c r="O83" s="178"/>
      <c r="P83" s="177" t="s">
        <v>76</v>
      </c>
      <c r="Q83" s="178"/>
      <c r="R83" s="177" t="s">
        <v>77</v>
      </c>
      <c r="S83" s="178"/>
      <c r="T83" s="177" t="s">
        <v>78</v>
      </c>
      <c r="U83" s="178"/>
      <c r="V83" s="177" t="s">
        <v>79</v>
      </c>
      <c r="W83" s="178"/>
      <c r="X83" s="177" t="s">
        <v>80</v>
      </c>
      <c r="Y83" s="178"/>
      <c r="Z83" s="7" t="s">
        <v>81</v>
      </c>
      <c r="AA83" s="8"/>
    </row>
    <row r="84" spans="1:27" s="4" customFormat="1" ht="14.25">
      <c r="A84" s="190"/>
      <c r="B84" s="9" t="s">
        <v>9</v>
      </c>
      <c r="C84" s="10" t="s">
        <v>10</v>
      </c>
      <c r="D84" s="9" t="s">
        <v>9</v>
      </c>
      <c r="E84" s="10" t="s">
        <v>10</v>
      </c>
      <c r="F84" s="9" t="s">
        <v>9</v>
      </c>
      <c r="G84" s="10" t="s">
        <v>10</v>
      </c>
      <c r="H84" s="9" t="s">
        <v>9</v>
      </c>
      <c r="I84" s="10" t="s">
        <v>10</v>
      </c>
      <c r="J84" s="9" t="s">
        <v>9</v>
      </c>
      <c r="K84" s="10" t="s">
        <v>10</v>
      </c>
      <c r="L84" s="9" t="s">
        <v>9</v>
      </c>
      <c r="M84" s="10" t="s">
        <v>10</v>
      </c>
      <c r="N84" s="9" t="s">
        <v>9</v>
      </c>
      <c r="O84" s="10" t="s">
        <v>10</v>
      </c>
      <c r="P84" s="9" t="s">
        <v>9</v>
      </c>
      <c r="Q84" s="10" t="s">
        <v>10</v>
      </c>
      <c r="R84" s="9" t="s">
        <v>9</v>
      </c>
      <c r="S84" s="10" t="s">
        <v>10</v>
      </c>
      <c r="T84" s="9" t="s">
        <v>9</v>
      </c>
      <c r="U84" s="10" t="s">
        <v>10</v>
      </c>
      <c r="V84" s="9" t="s">
        <v>9</v>
      </c>
      <c r="W84" s="10" t="s">
        <v>10</v>
      </c>
      <c r="X84" s="9" t="s">
        <v>9</v>
      </c>
      <c r="Y84" s="10" t="s">
        <v>10</v>
      </c>
      <c r="Z84" s="11" t="s">
        <v>9</v>
      </c>
      <c r="AA84" s="10" t="s">
        <v>10</v>
      </c>
    </row>
    <row r="85" spans="1:27" s="4" customFormat="1" ht="28.5">
      <c r="A85" s="63" t="s">
        <v>48</v>
      </c>
      <c r="B85" s="64" t="s">
        <v>12</v>
      </c>
      <c r="C85" s="65">
        <v>52</v>
      </c>
      <c r="D85" s="64" t="s">
        <v>12</v>
      </c>
      <c r="E85" s="65">
        <v>46</v>
      </c>
      <c r="F85" s="64" t="s">
        <v>12</v>
      </c>
      <c r="G85" s="65">
        <v>65</v>
      </c>
      <c r="H85" s="64" t="s">
        <v>12</v>
      </c>
      <c r="I85" s="65">
        <v>82</v>
      </c>
      <c r="J85" s="64" t="s">
        <v>12</v>
      </c>
      <c r="K85" s="65">
        <v>112</v>
      </c>
      <c r="L85" s="64" t="s">
        <v>12</v>
      </c>
      <c r="M85" s="65">
        <v>99</v>
      </c>
      <c r="N85" s="64" t="s">
        <v>12</v>
      </c>
      <c r="O85" s="65">
        <v>73</v>
      </c>
      <c r="P85" s="64" t="s">
        <v>12</v>
      </c>
      <c r="Q85" s="65">
        <v>114</v>
      </c>
      <c r="R85" s="64" t="s">
        <v>12</v>
      </c>
      <c r="S85" s="65">
        <v>99</v>
      </c>
      <c r="T85" s="64" t="s">
        <v>12</v>
      </c>
      <c r="U85" s="65">
        <v>87</v>
      </c>
      <c r="V85" s="64" t="s">
        <v>12</v>
      </c>
      <c r="W85" s="65">
        <v>87</v>
      </c>
      <c r="X85" s="64" t="s">
        <v>12</v>
      </c>
      <c r="Y85" s="65">
        <v>92</v>
      </c>
      <c r="Z85" s="51" t="s">
        <v>12</v>
      </c>
      <c r="AA85" s="66">
        <f>O85+Q85+S85+U85+W85+Y85</f>
        <v>552</v>
      </c>
    </row>
    <row r="86" spans="1:27" s="4" customFormat="1" ht="14.25">
      <c r="A86" s="63" t="s">
        <v>49</v>
      </c>
      <c r="B86" s="64" t="s">
        <v>12</v>
      </c>
      <c r="C86" s="65">
        <v>536</v>
      </c>
      <c r="D86" s="64" t="s">
        <v>12</v>
      </c>
      <c r="E86" s="65">
        <v>497</v>
      </c>
      <c r="F86" s="64" t="s">
        <v>12</v>
      </c>
      <c r="G86" s="65">
        <v>696</v>
      </c>
      <c r="H86" s="64" t="s">
        <v>12</v>
      </c>
      <c r="I86" s="65">
        <v>633</v>
      </c>
      <c r="J86" s="64" t="s">
        <v>12</v>
      </c>
      <c r="K86" s="65">
        <v>832</v>
      </c>
      <c r="L86" s="64" t="s">
        <v>12</v>
      </c>
      <c r="M86" s="65">
        <v>745</v>
      </c>
      <c r="N86" s="64" t="s">
        <v>12</v>
      </c>
      <c r="O86" s="65">
        <v>442</v>
      </c>
      <c r="P86" s="64" t="s">
        <v>12</v>
      </c>
      <c r="Q86" s="65">
        <f>735+51</f>
        <v>786</v>
      </c>
      <c r="R86" s="64" t="s">
        <v>12</v>
      </c>
      <c r="S86" s="65">
        <v>764</v>
      </c>
      <c r="T86" s="64" t="s">
        <v>12</v>
      </c>
      <c r="U86" s="65">
        <v>720</v>
      </c>
      <c r="V86" s="64" t="s">
        <v>12</v>
      </c>
      <c r="W86" s="65">
        <v>769</v>
      </c>
      <c r="X86" s="64" t="s">
        <v>12</v>
      </c>
      <c r="Y86" s="65">
        <v>747</v>
      </c>
      <c r="Z86" s="51" t="s">
        <v>12</v>
      </c>
      <c r="AA86" s="66">
        <f>O86+Q86+S86+U86+W86+Y86</f>
        <v>4228</v>
      </c>
    </row>
    <row r="87" spans="1:27" s="4" customFormat="1" thickBot="1">
      <c r="A87" s="67" t="s">
        <v>16</v>
      </c>
      <c r="B87" s="68">
        <v>720</v>
      </c>
      <c r="C87" s="69">
        <f>SUM(C85:C86)</f>
        <v>588</v>
      </c>
      <c r="D87" s="68">
        <v>720</v>
      </c>
      <c r="E87" s="69">
        <f>SUM(E85:E86)</f>
        <v>543</v>
      </c>
      <c r="F87" s="68">
        <v>720</v>
      </c>
      <c r="G87" s="69">
        <f>SUM(G85:G86)</f>
        <v>761</v>
      </c>
      <c r="H87" s="68">
        <v>720</v>
      </c>
      <c r="I87" s="69">
        <f>SUM(I85:I86)</f>
        <v>715</v>
      </c>
      <c r="J87" s="68">
        <v>720</v>
      </c>
      <c r="K87" s="69">
        <f>SUM(K85:K86)</f>
        <v>944</v>
      </c>
      <c r="L87" s="68">
        <v>720</v>
      </c>
      <c r="M87" s="69">
        <f>SUM(M85:M86)</f>
        <v>844</v>
      </c>
      <c r="N87" s="68">
        <v>720</v>
      </c>
      <c r="O87" s="69">
        <f>SUM(O85:O86)</f>
        <v>515</v>
      </c>
      <c r="P87" s="68">
        <v>720</v>
      </c>
      <c r="Q87" s="69">
        <f>SUM(Q85:Q86)</f>
        <v>900</v>
      </c>
      <c r="R87" s="68">
        <v>720</v>
      </c>
      <c r="S87" s="69">
        <f>SUM(S85:S86)</f>
        <v>863</v>
      </c>
      <c r="T87" s="68">
        <v>720</v>
      </c>
      <c r="U87" s="69">
        <f>SUM(U85:U86)</f>
        <v>807</v>
      </c>
      <c r="V87" s="68">
        <v>960</v>
      </c>
      <c r="W87" s="69">
        <f>SUM(W85:W86)</f>
        <v>856</v>
      </c>
      <c r="X87" s="68">
        <v>960</v>
      </c>
      <c r="Y87" s="69">
        <f>SUM(Y85:Y86)</f>
        <v>839</v>
      </c>
      <c r="Z87" s="56">
        <f>N87+P87+R87+T87+V87+X87</f>
        <v>4800</v>
      </c>
      <c r="AA87" s="69">
        <f>SUM(AA85:AA86)</f>
        <v>4780</v>
      </c>
    </row>
    <row r="88" spans="1:27" s="4" customFormat="1" ht="14.25">
      <c r="A88" s="1"/>
      <c r="B88" s="2"/>
      <c r="C88" s="2"/>
      <c r="D88" s="2"/>
      <c r="E88" s="2"/>
      <c r="F88" s="3"/>
      <c r="G88" s="2"/>
      <c r="H88" s="3"/>
      <c r="I88" s="2"/>
      <c r="J88" s="3"/>
      <c r="K88" s="2"/>
      <c r="L88" s="3"/>
      <c r="M88" s="2"/>
    </row>
    <row r="89" spans="1:27" s="4" customFormat="1" ht="15.75" thickBot="1">
      <c r="A89" s="188" t="s">
        <v>50</v>
      </c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</row>
    <row r="90" spans="1:27" s="4" customFormat="1" ht="15" customHeight="1">
      <c r="A90" s="185" t="s">
        <v>51</v>
      </c>
      <c r="B90" s="178" t="s">
        <v>3</v>
      </c>
      <c r="C90" s="187"/>
      <c r="D90" s="178" t="s">
        <v>4</v>
      </c>
      <c r="E90" s="187"/>
      <c r="F90" s="178" t="s">
        <v>5</v>
      </c>
      <c r="G90" s="187"/>
      <c r="H90" s="178" t="s">
        <v>6</v>
      </c>
      <c r="I90" s="187"/>
      <c r="J90" s="178" t="s">
        <v>7</v>
      </c>
      <c r="K90" s="187"/>
      <c r="L90" s="178" t="s">
        <v>8</v>
      </c>
      <c r="M90" s="187"/>
      <c r="N90" s="177" t="s">
        <v>75</v>
      </c>
      <c r="O90" s="178"/>
      <c r="P90" s="177" t="s">
        <v>76</v>
      </c>
      <c r="Q90" s="178"/>
      <c r="R90" s="177" t="s">
        <v>77</v>
      </c>
      <c r="S90" s="178"/>
      <c r="T90" s="177" t="s">
        <v>78</v>
      </c>
      <c r="U90" s="178"/>
      <c r="V90" s="177" t="s">
        <v>79</v>
      </c>
      <c r="W90" s="178"/>
      <c r="X90" s="177" t="s">
        <v>80</v>
      </c>
      <c r="Y90" s="178"/>
      <c r="Z90" s="7" t="s">
        <v>81</v>
      </c>
      <c r="AA90" s="8"/>
    </row>
    <row r="91" spans="1:27" s="4" customFormat="1" ht="14.25">
      <c r="A91" s="186"/>
      <c r="B91" s="9" t="s">
        <v>9</v>
      </c>
      <c r="C91" s="10" t="s">
        <v>10</v>
      </c>
      <c r="D91" s="9" t="s">
        <v>9</v>
      </c>
      <c r="E91" s="10" t="s">
        <v>10</v>
      </c>
      <c r="F91" s="9" t="s">
        <v>9</v>
      </c>
      <c r="G91" s="10" t="s">
        <v>10</v>
      </c>
      <c r="H91" s="9" t="s">
        <v>9</v>
      </c>
      <c r="I91" s="10" t="s">
        <v>10</v>
      </c>
      <c r="J91" s="9" t="s">
        <v>9</v>
      </c>
      <c r="K91" s="10" t="s">
        <v>10</v>
      </c>
      <c r="L91" s="9" t="s">
        <v>9</v>
      </c>
      <c r="M91" s="10" t="s">
        <v>10</v>
      </c>
      <c r="N91" s="9" t="s">
        <v>9</v>
      </c>
      <c r="O91" s="10" t="s">
        <v>10</v>
      </c>
      <c r="P91" s="9" t="s">
        <v>9</v>
      </c>
      <c r="Q91" s="10" t="s">
        <v>10</v>
      </c>
      <c r="R91" s="9" t="s">
        <v>9</v>
      </c>
      <c r="S91" s="10" t="s">
        <v>10</v>
      </c>
      <c r="T91" s="9" t="s">
        <v>9</v>
      </c>
      <c r="U91" s="10" t="s">
        <v>10</v>
      </c>
      <c r="V91" s="9" t="s">
        <v>9</v>
      </c>
      <c r="W91" s="10" t="s">
        <v>10</v>
      </c>
      <c r="X91" s="9" t="s">
        <v>9</v>
      </c>
      <c r="Y91" s="10" t="s">
        <v>10</v>
      </c>
      <c r="Z91" s="11" t="s">
        <v>9</v>
      </c>
      <c r="AA91" s="10" t="s">
        <v>10</v>
      </c>
    </row>
    <row r="92" spans="1:27" s="4" customFormat="1" ht="14.25">
      <c r="A92" s="70" t="s">
        <v>52</v>
      </c>
      <c r="B92" s="71">
        <v>20</v>
      </c>
      <c r="C92" s="72">
        <v>15</v>
      </c>
      <c r="D92" s="71">
        <v>20</v>
      </c>
      <c r="E92" s="72">
        <v>17</v>
      </c>
      <c r="F92" s="71">
        <v>20</v>
      </c>
      <c r="G92" s="72">
        <v>21</v>
      </c>
      <c r="H92" s="71">
        <v>20</v>
      </c>
      <c r="I92" s="72">
        <v>28</v>
      </c>
      <c r="J92" s="71">
        <v>20</v>
      </c>
      <c r="K92" s="72">
        <v>26</v>
      </c>
      <c r="L92" s="71">
        <v>20</v>
      </c>
      <c r="M92" s="72">
        <v>17</v>
      </c>
      <c r="N92" s="71">
        <v>20</v>
      </c>
      <c r="O92" s="72">
        <v>29</v>
      </c>
      <c r="P92" s="71">
        <v>20</v>
      </c>
      <c r="Q92" s="101">
        <v>21</v>
      </c>
      <c r="R92" s="71">
        <v>20</v>
      </c>
      <c r="S92" s="101">
        <v>16</v>
      </c>
      <c r="T92" s="71">
        <v>20</v>
      </c>
      <c r="U92" s="101">
        <v>10</v>
      </c>
      <c r="V92" s="71">
        <v>20</v>
      </c>
      <c r="W92" s="101">
        <v>13</v>
      </c>
      <c r="X92" s="71">
        <v>20</v>
      </c>
      <c r="Y92" s="101">
        <v>14</v>
      </c>
      <c r="Z92" s="73">
        <f>P92+R92+T92+V92+X92+N92</f>
        <v>120</v>
      </c>
      <c r="AA92" s="74">
        <f>Q92+S92+U92+W92+Y92+O92</f>
        <v>103</v>
      </c>
    </row>
    <row r="93" spans="1:27" s="4" customFormat="1" ht="14.25">
      <c r="A93" s="70" t="s">
        <v>53</v>
      </c>
      <c r="B93" s="71" t="s">
        <v>12</v>
      </c>
      <c r="C93" s="72">
        <v>0</v>
      </c>
      <c r="D93" s="71" t="s">
        <v>12</v>
      </c>
      <c r="E93" s="72">
        <v>0</v>
      </c>
      <c r="F93" s="71" t="s">
        <v>12</v>
      </c>
      <c r="G93" s="72">
        <v>1</v>
      </c>
      <c r="H93" s="71" t="s">
        <v>12</v>
      </c>
      <c r="I93" s="72">
        <v>0</v>
      </c>
      <c r="J93" s="71" t="s">
        <v>12</v>
      </c>
      <c r="K93" s="72">
        <v>0</v>
      </c>
      <c r="L93" s="71" t="s">
        <v>12</v>
      </c>
      <c r="M93" s="72">
        <v>0</v>
      </c>
      <c r="N93" s="71" t="s">
        <v>12</v>
      </c>
      <c r="O93" s="72">
        <v>0</v>
      </c>
      <c r="P93" s="71" t="s">
        <v>12</v>
      </c>
      <c r="Q93" s="101">
        <v>0</v>
      </c>
      <c r="R93" s="71" t="s">
        <v>12</v>
      </c>
      <c r="S93" s="101">
        <v>0</v>
      </c>
      <c r="T93" s="71" t="s">
        <v>12</v>
      </c>
      <c r="U93" s="101">
        <v>0</v>
      </c>
      <c r="V93" s="71" t="s">
        <v>12</v>
      </c>
      <c r="W93" s="101">
        <v>0</v>
      </c>
      <c r="X93" s="71" t="s">
        <v>12</v>
      </c>
      <c r="Y93" s="101">
        <v>0</v>
      </c>
      <c r="Z93" s="73" t="s">
        <v>12</v>
      </c>
      <c r="AA93" s="74">
        <f>Q93+S93+U93+W93+Y93+O93</f>
        <v>0</v>
      </c>
    </row>
    <row r="94" spans="1:27" s="4" customFormat="1" ht="14.25">
      <c r="A94" s="70" t="s">
        <v>54</v>
      </c>
      <c r="B94" s="71" t="s">
        <v>12</v>
      </c>
      <c r="C94" s="72">
        <v>0</v>
      </c>
      <c r="D94" s="71" t="s">
        <v>12</v>
      </c>
      <c r="E94" s="72">
        <v>2</v>
      </c>
      <c r="F94" s="71" t="s">
        <v>12</v>
      </c>
      <c r="G94" s="72">
        <v>6</v>
      </c>
      <c r="H94" s="71" t="s">
        <v>12</v>
      </c>
      <c r="I94" s="72">
        <v>2</v>
      </c>
      <c r="J94" s="71" t="s">
        <v>12</v>
      </c>
      <c r="K94" s="72">
        <v>5</v>
      </c>
      <c r="L94" s="71" t="s">
        <v>12</v>
      </c>
      <c r="M94" s="72">
        <v>7</v>
      </c>
      <c r="N94" s="71" t="s">
        <v>12</v>
      </c>
      <c r="O94" s="72">
        <v>4</v>
      </c>
      <c r="P94" s="71" t="s">
        <v>12</v>
      </c>
      <c r="Q94" s="101">
        <v>5</v>
      </c>
      <c r="R94" s="71" t="s">
        <v>12</v>
      </c>
      <c r="S94" s="101">
        <v>7</v>
      </c>
      <c r="T94" s="71" t="s">
        <v>12</v>
      </c>
      <c r="U94" s="101">
        <v>1</v>
      </c>
      <c r="V94" s="71" t="s">
        <v>12</v>
      </c>
      <c r="W94" s="101">
        <v>3</v>
      </c>
      <c r="X94" s="71" t="s">
        <v>12</v>
      </c>
      <c r="Y94" s="101">
        <v>2</v>
      </c>
      <c r="Z94" s="73" t="s">
        <v>12</v>
      </c>
      <c r="AA94" s="74">
        <f>Q94+S94+U94+W94+Y94+O94</f>
        <v>22</v>
      </c>
    </row>
    <row r="95" spans="1:27" s="4" customFormat="1" thickBot="1">
      <c r="A95" s="67" t="s">
        <v>16</v>
      </c>
      <c r="B95" s="68">
        <f>SUM(B92:B94)</f>
        <v>20</v>
      </c>
      <c r="C95" s="69">
        <v>15</v>
      </c>
      <c r="D95" s="68">
        <f>SUM(D92:D94)</f>
        <v>20</v>
      </c>
      <c r="E95" s="69">
        <v>19</v>
      </c>
      <c r="F95" s="68">
        <f>SUM(F92:F94)</f>
        <v>20</v>
      </c>
      <c r="G95" s="69">
        <v>28</v>
      </c>
      <c r="H95" s="68">
        <f t="shared" ref="H95:Y95" si="17">SUM(H92:H94)</f>
        <v>20</v>
      </c>
      <c r="I95" s="69">
        <f t="shared" si="17"/>
        <v>30</v>
      </c>
      <c r="J95" s="68">
        <f t="shared" si="17"/>
        <v>20</v>
      </c>
      <c r="K95" s="69">
        <f t="shared" si="17"/>
        <v>31</v>
      </c>
      <c r="L95" s="68">
        <f t="shared" si="17"/>
        <v>20</v>
      </c>
      <c r="M95" s="69">
        <f t="shared" si="17"/>
        <v>24</v>
      </c>
      <c r="N95" s="68">
        <f t="shared" si="17"/>
        <v>20</v>
      </c>
      <c r="O95" s="69">
        <f t="shared" si="17"/>
        <v>33</v>
      </c>
      <c r="P95" s="68">
        <f t="shared" si="17"/>
        <v>20</v>
      </c>
      <c r="Q95" s="69">
        <f t="shared" si="17"/>
        <v>26</v>
      </c>
      <c r="R95" s="68">
        <f t="shared" si="17"/>
        <v>20</v>
      </c>
      <c r="S95" s="69">
        <f t="shared" si="17"/>
        <v>23</v>
      </c>
      <c r="T95" s="68">
        <f t="shared" si="17"/>
        <v>20</v>
      </c>
      <c r="U95" s="69">
        <f t="shared" si="17"/>
        <v>11</v>
      </c>
      <c r="V95" s="68">
        <f t="shared" si="17"/>
        <v>20</v>
      </c>
      <c r="W95" s="69">
        <f t="shared" si="17"/>
        <v>16</v>
      </c>
      <c r="X95" s="68">
        <f t="shared" si="17"/>
        <v>20</v>
      </c>
      <c r="Y95" s="69">
        <f t="shared" si="17"/>
        <v>16</v>
      </c>
      <c r="Z95" s="68">
        <f>SUM(Z93:Z94)</f>
        <v>0</v>
      </c>
      <c r="AA95" s="69">
        <f>SUM(AA93:AA94)</f>
        <v>22</v>
      </c>
    </row>
    <row r="96" spans="1:27" s="22" customFormat="1" thickBot="1">
      <c r="A96" s="35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s="4" customFormat="1" ht="15" customHeight="1">
      <c r="A97" s="185" t="s">
        <v>55</v>
      </c>
      <c r="B97" s="178" t="s">
        <v>3</v>
      </c>
      <c r="C97" s="187"/>
      <c r="D97" s="178" t="s">
        <v>4</v>
      </c>
      <c r="E97" s="187"/>
      <c r="F97" s="177" t="s">
        <v>5</v>
      </c>
      <c r="G97" s="178"/>
      <c r="H97" s="178" t="s">
        <v>6</v>
      </c>
      <c r="I97" s="187"/>
      <c r="J97" s="178" t="s">
        <v>7</v>
      </c>
      <c r="K97" s="187"/>
      <c r="L97" s="178" t="s">
        <v>8</v>
      </c>
      <c r="M97" s="187"/>
      <c r="N97" s="177" t="s">
        <v>75</v>
      </c>
      <c r="O97" s="178"/>
      <c r="P97" s="177" t="s">
        <v>76</v>
      </c>
      <c r="Q97" s="178"/>
      <c r="R97" s="177" t="s">
        <v>77</v>
      </c>
      <c r="S97" s="178"/>
      <c r="T97" s="177" t="s">
        <v>78</v>
      </c>
      <c r="U97" s="178"/>
      <c r="V97" s="177" t="s">
        <v>79</v>
      </c>
      <c r="W97" s="178"/>
      <c r="X97" s="177" t="s">
        <v>80</v>
      </c>
      <c r="Y97" s="178"/>
      <c r="Z97" s="7" t="s">
        <v>81</v>
      </c>
      <c r="AA97" s="8"/>
    </row>
    <row r="98" spans="1:27" s="4" customFormat="1" ht="14.25">
      <c r="A98" s="186"/>
      <c r="B98" s="9" t="s">
        <v>9</v>
      </c>
      <c r="C98" s="10" t="s">
        <v>10</v>
      </c>
      <c r="D98" s="9" t="s">
        <v>9</v>
      </c>
      <c r="E98" s="10" t="s">
        <v>10</v>
      </c>
      <c r="F98" s="9" t="s">
        <v>9</v>
      </c>
      <c r="G98" s="10" t="s">
        <v>10</v>
      </c>
      <c r="H98" s="9" t="s">
        <v>9</v>
      </c>
      <c r="I98" s="10" t="s">
        <v>10</v>
      </c>
      <c r="J98" s="9" t="s">
        <v>9</v>
      </c>
      <c r="K98" s="10" t="s">
        <v>10</v>
      </c>
      <c r="L98" s="9" t="s">
        <v>9</v>
      </c>
      <c r="M98" s="10" t="s">
        <v>10</v>
      </c>
      <c r="N98" s="9" t="s">
        <v>9</v>
      </c>
      <c r="O98" s="10" t="s">
        <v>10</v>
      </c>
      <c r="P98" s="9" t="s">
        <v>9</v>
      </c>
      <c r="Q98" s="10" t="s">
        <v>10</v>
      </c>
      <c r="R98" s="9" t="s">
        <v>9</v>
      </c>
      <c r="S98" s="10" t="s">
        <v>10</v>
      </c>
      <c r="T98" s="9" t="s">
        <v>9</v>
      </c>
      <c r="U98" s="10" t="s">
        <v>10</v>
      </c>
      <c r="V98" s="9" t="s">
        <v>9</v>
      </c>
      <c r="W98" s="10" t="s">
        <v>10</v>
      </c>
      <c r="X98" s="9" t="s">
        <v>9</v>
      </c>
      <c r="Y98" s="10" t="s">
        <v>10</v>
      </c>
      <c r="Z98" s="11" t="s">
        <v>9</v>
      </c>
      <c r="AA98" s="10" t="s">
        <v>10</v>
      </c>
    </row>
    <row r="99" spans="1:27" s="4" customFormat="1" ht="14.25">
      <c r="A99" s="70" t="s">
        <v>52</v>
      </c>
      <c r="B99" s="71">
        <v>100</v>
      </c>
      <c r="C99" s="72">
        <v>39</v>
      </c>
      <c r="D99" s="71">
        <v>100</v>
      </c>
      <c r="E99" s="72">
        <v>44</v>
      </c>
      <c r="F99" s="71">
        <v>100</v>
      </c>
      <c r="G99" s="72">
        <v>89</v>
      </c>
      <c r="H99" s="71">
        <v>100</v>
      </c>
      <c r="I99" s="72">
        <v>65</v>
      </c>
      <c r="J99" s="71">
        <v>100</v>
      </c>
      <c r="K99" s="72">
        <v>93</v>
      </c>
      <c r="L99" s="71">
        <v>100</v>
      </c>
      <c r="M99" s="72">
        <v>69</v>
      </c>
      <c r="N99" s="71">
        <v>100</v>
      </c>
      <c r="O99" s="72">
        <v>1</v>
      </c>
      <c r="P99" s="71">
        <v>100</v>
      </c>
      <c r="Q99" s="101">
        <v>3</v>
      </c>
      <c r="R99" s="71">
        <v>100</v>
      </c>
      <c r="S99" s="101">
        <v>3</v>
      </c>
      <c r="T99" s="71">
        <v>100</v>
      </c>
      <c r="U99" s="101">
        <v>20</v>
      </c>
      <c r="V99" s="71">
        <v>120</v>
      </c>
      <c r="W99" s="101">
        <v>94</v>
      </c>
      <c r="X99" s="71">
        <v>120</v>
      </c>
      <c r="Y99" s="101">
        <v>115</v>
      </c>
      <c r="Z99" s="73">
        <f>P99+R99+T99+V99+X99+N99</f>
        <v>640</v>
      </c>
      <c r="AA99" s="74">
        <f>Q99+S99+U99+W99+Y99+O99</f>
        <v>236</v>
      </c>
    </row>
    <row r="100" spans="1:27" s="4" customFormat="1" ht="14.25">
      <c r="A100" s="70" t="s">
        <v>53</v>
      </c>
      <c r="B100" s="71" t="s">
        <v>12</v>
      </c>
      <c r="C100" s="72">
        <v>0</v>
      </c>
      <c r="D100" s="71" t="s">
        <v>12</v>
      </c>
      <c r="E100" s="72">
        <v>1</v>
      </c>
      <c r="F100" s="71" t="s">
        <v>12</v>
      </c>
      <c r="G100" s="72">
        <v>2</v>
      </c>
      <c r="H100" s="71" t="s">
        <v>12</v>
      </c>
      <c r="I100" s="72">
        <v>3</v>
      </c>
      <c r="J100" s="71" t="s">
        <v>12</v>
      </c>
      <c r="K100" s="72">
        <v>10</v>
      </c>
      <c r="L100" s="71" t="s">
        <v>12</v>
      </c>
      <c r="M100" s="72">
        <v>5</v>
      </c>
      <c r="N100" s="71" t="s">
        <v>12</v>
      </c>
      <c r="O100" s="72">
        <v>6</v>
      </c>
      <c r="P100" s="71" t="s">
        <v>12</v>
      </c>
      <c r="Q100" s="101">
        <v>0</v>
      </c>
      <c r="R100" s="71" t="s">
        <v>12</v>
      </c>
      <c r="S100" s="101">
        <v>1</v>
      </c>
      <c r="T100" s="71" t="s">
        <v>12</v>
      </c>
      <c r="U100" s="101">
        <v>4</v>
      </c>
      <c r="V100" s="71" t="s">
        <v>12</v>
      </c>
      <c r="W100" s="101">
        <v>5</v>
      </c>
      <c r="X100" s="71" t="s">
        <v>12</v>
      </c>
      <c r="Y100" s="101">
        <v>3</v>
      </c>
      <c r="Z100" s="73" t="s">
        <v>12</v>
      </c>
      <c r="AA100" s="74">
        <f>Q100+S100+U100+W100+Y100+O100</f>
        <v>19</v>
      </c>
    </row>
    <row r="101" spans="1:27" s="4" customFormat="1" ht="14.25">
      <c r="A101" s="70" t="s">
        <v>54</v>
      </c>
      <c r="B101" s="71" t="s">
        <v>12</v>
      </c>
      <c r="C101" s="72">
        <v>0</v>
      </c>
      <c r="D101" s="71" t="s">
        <v>12</v>
      </c>
      <c r="E101" s="72">
        <v>11</v>
      </c>
      <c r="F101" s="71" t="s">
        <v>12</v>
      </c>
      <c r="G101" s="72">
        <v>13</v>
      </c>
      <c r="H101" s="71" t="s">
        <v>12</v>
      </c>
      <c r="I101" s="72">
        <v>10</v>
      </c>
      <c r="J101" s="71" t="s">
        <v>12</v>
      </c>
      <c r="K101" s="72">
        <v>20</v>
      </c>
      <c r="L101" s="71" t="s">
        <v>12</v>
      </c>
      <c r="M101" s="72">
        <v>19</v>
      </c>
      <c r="N101" s="71" t="s">
        <v>12</v>
      </c>
      <c r="O101" s="72">
        <v>4</v>
      </c>
      <c r="P101" s="71" t="s">
        <v>12</v>
      </c>
      <c r="Q101" s="101">
        <v>1</v>
      </c>
      <c r="R101" s="71" t="s">
        <v>12</v>
      </c>
      <c r="S101" s="101">
        <v>7</v>
      </c>
      <c r="T101" s="71" t="s">
        <v>12</v>
      </c>
      <c r="U101" s="101">
        <v>14</v>
      </c>
      <c r="V101" s="71" t="s">
        <v>12</v>
      </c>
      <c r="W101" s="101">
        <v>9</v>
      </c>
      <c r="X101" s="71" t="s">
        <v>12</v>
      </c>
      <c r="Y101" s="101">
        <v>10</v>
      </c>
      <c r="Z101" s="73" t="s">
        <v>12</v>
      </c>
      <c r="AA101" s="74">
        <f>Q101+S101+U101+W101+Y101+O101</f>
        <v>45</v>
      </c>
    </row>
    <row r="102" spans="1:27" s="4" customFormat="1" thickBot="1">
      <c r="A102" s="67" t="s">
        <v>16</v>
      </c>
      <c r="B102" s="68">
        <f>SUM(B99:B101)</f>
        <v>100</v>
      </c>
      <c r="C102" s="69">
        <f>SUM(C99:C101)</f>
        <v>39</v>
      </c>
      <c r="D102" s="68">
        <f>SUM(D99:D101)</f>
        <v>100</v>
      </c>
      <c r="E102" s="69">
        <v>56</v>
      </c>
      <c r="F102" s="68">
        <f>SUM(F99:F101)</f>
        <v>100</v>
      </c>
      <c r="G102" s="69">
        <v>104</v>
      </c>
      <c r="H102" s="68">
        <f t="shared" ref="H102:Y102" si="18">SUM(H99:H101)</f>
        <v>100</v>
      </c>
      <c r="I102" s="69">
        <f t="shared" si="18"/>
        <v>78</v>
      </c>
      <c r="J102" s="68">
        <f t="shared" si="18"/>
        <v>100</v>
      </c>
      <c r="K102" s="69">
        <f t="shared" si="18"/>
        <v>123</v>
      </c>
      <c r="L102" s="68">
        <f t="shared" si="18"/>
        <v>100</v>
      </c>
      <c r="M102" s="69">
        <f t="shared" si="18"/>
        <v>93</v>
      </c>
      <c r="N102" s="68">
        <f t="shared" si="18"/>
        <v>100</v>
      </c>
      <c r="O102" s="69">
        <f t="shared" si="18"/>
        <v>11</v>
      </c>
      <c r="P102" s="68">
        <f t="shared" si="18"/>
        <v>100</v>
      </c>
      <c r="Q102" s="69">
        <f t="shared" si="18"/>
        <v>4</v>
      </c>
      <c r="R102" s="68">
        <f t="shared" si="18"/>
        <v>100</v>
      </c>
      <c r="S102" s="69">
        <f t="shared" si="18"/>
        <v>11</v>
      </c>
      <c r="T102" s="68">
        <f t="shared" si="18"/>
        <v>100</v>
      </c>
      <c r="U102" s="69">
        <f t="shared" si="18"/>
        <v>38</v>
      </c>
      <c r="V102" s="68">
        <f t="shared" si="18"/>
        <v>120</v>
      </c>
      <c r="W102" s="69">
        <f t="shared" si="18"/>
        <v>108</v>
      </c>
      <c r="X102" s="68">
        <f t="shared" si="18"/>
        <v>120</v>
      </c>
      <c r="Y102" s="69">
        <f t="shared" si="18"/>
        <v>128</v>
      </c>
      <c r="Z102" s="68">
        <f>SUM(Z100:Z101)</f>
        <v>0</v>
      </c>
      <c r="AA102" s="69">
        <f>SUM(AA100:AA101)</f>
        <v>64</v>
      </c>
    </row>
    <row r="103" spans="1:27" s="22" customFormat="1" thickBot="1">
      <c r="A103" s="35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s="4" customFormat="1" ht="15" customHeight="1">
      <c r="A104" s="185" t="s">
        <v>56</v>
      </c>
      <c r="B104" s="178" t="s">
        <v>3</v>
      </c>
      <c r="C104" s="187"/>
      <c r="D104" s="178" t="s">
        <v>4</v>
      </c>
      <c r="E104" s="187"/>
      <c r="F104" s="177" t="s">
        <v>5</v>
      </c>
      <c r="G104" s="178"/>
      <c r="H104" s="178" t="s">
        <v>6</v>
      </c>
      <c r="I104" s="187"/>
      <c r="J104" s="178" t="s">
        <v>7</v>
      </c>
      <c r="K104" s="187"/>
      <c r="L104" s="178" t="s">
        <v>8</v>
      </c>
      <c r="M104" s="187"/>
      <c r="N104" s="177" t="s">
        <v>75</v>
      </c>
      <c r="O104" s="178"/>
      <c r="P104" s="177" t="s">
        <v>76</v>
      </c>
      <c r="Q104" s="178"/>
      <c r="R104" s="177" t="s">
        <v>77</v>
      </c>
      <c r="S104" s="178"/>
      <c r="T104" s="177" t="s">
        <v>78</v>
      </c>
      <c r="U104" s="178"/>
      <c r="V104" s="177" t="s">
        <v>79</v>
      </c>
      <c r="W104" s="178"/>
      <c r="X104" s="177" t="s">
        <v>80</v>
      </c>
      <c r="Y104" s="178"/>
      <c r="Z104" s="7" t="s">
        <v>81</v>
      </c>
      <c r="AA104" s="8"/>
    </row>
    <row r="105" spans="1:27" s="4" customFormat="1" ht="14.25">
      <c r="A105" s="186"/>
      <c r="B105" s="9" t="s">
        <v>9</v>
      </c>
      <c r="C105" s="10" t="s">
        <v>10</v>
      </c>
      <c r="D105" s="9" t="s">
        <v>9</v>
      </c>
      <c r="E105" s="10" t="s">
        <v>10</v>
      </c>
      <c r="F105" s="9" t="s">
        <v>9</v>
      </c>
      <c r="G105" s="10" t="s">
        <v>10</v>
      </c>
      <c r="H105" s="9" t="s">
        <v>9</v>
      </c>
      <c r="I105" s="10" t="s">
        <v>10</v>
      </c>
      <c r="J105" s="9" t="s">
        <v>9</v>
      </c>
      <c r="K105" s="10" t="s">
        <v>10</v>
      </c>
      <c r="L105" s="9" t="s">
        <v>9</v>
      </c>
      <c r="M105" s="10" t="s">
        <v>10</v>
      </c>
      <c r="N105" s="9" t="s">
        <v>9</v>
      </c>
      <c r="O105" s="10" t="s">
        <v>10</v>
      </c>
      <c r="P105" s="9" t="s">
        <v>9</v>
      </c>
      <c r="Q105" s="10" t="s">
        <v>10</v>
      </c>
      <c r="R105" s="9" t="s">
        <v>9</v>
      </c>
      <c r="S105" s="10" t="s">
        <v>10</v>
      </c>
      <c r="T105" s="9" t="s">
        <v>9</v>
      </c>
      <c r="U105" s="10" t="s">
        <v>10</v>
      </c>
      <c r="V105" s="9" t="s">
        <v>9</v>
      </c>
      <c r="W105" s="10" t="s">
        <v>10</v>
      </c>
      <c r="X105" s="9" t="s">
        <v>9</v>
      </c>
      <c r="Y105" s="10" t="s">
        <v>10</v>
      </c>
      <c r="Z105" s="11" t="s">
        <v>9</v>
      </c>
      <c r="AA105" s="10" t="s">
        <v>10</v>
      </c>
    </row>
    <row r="106" spans="1:27" s="4" customFormat="1" ht="14.25">
      <c r="A106" s="70" t="s">
        <v>52</v>
      </c>
      <c r="B106" s="71">
        <v>50</v>
      </c>
      <c r="C106" s="72">
        <v>35</v>
      </c>
      <c r="D106" s="71">
        <v>50</v>
      </c>
      <c r="E106" s="72">
        <v>53</v>
      </c>
      <c r="F106" s="71">
        <v>50</v>
      </c>
      <c r="G106" s="72">
        <v>47</v>
      </c>
      <c r="H106" s="71">
        <v>50</v>
      </c>
      <c r="I106" s="72">
        <v>22</v>
      </c>
      <c r="J106" s="71">
        <v>50</v>
      </c>
      <c r="K106" s="72">
        <v>1</v>
      </c>
      <c r="L106" s="71">
        <v>50</v>
      </c>
      <c r="M106" s="72">
        <v>28</v>
      </c>
      <c r="N106" s="71">
        <v>50</v>
      </c>
      <c r="O106" s="72">
        <v>13</v>
      </c>
      <c r="P106" s="71">
        <v>50</v>
      </c>
      <c r="Q106" s="72">
        <v>50</v>
      </c>
      <c r="R106" s="71">
        <v>50</v>
      </c>
      <c r="S106" s="72">
        <v>73</v>
      </c>
      <c r="T106" s="71">
        <v>50</v>
      </c>
      <c r="U106" s="72">
        <v>29</v>
      </c>
      <c r="V106" s="71">
        <v>30</v>
      </c>
      <c r="W106" s="101">
        <v>37</v>
      </c>
      <c r="X106" s="71">
        <v>30</v>
      </c>
      <c r="Y106" s="101">
        <v>49</v>
      </c>
      <c r="Z106" s="73">
        <f>P106+R106+T106+V106+X106+N106</f>
        <v>260</v>
      </c>
      <c r="AA106" s="74">
        <f>Q106+S106+U106+W106+Y106+O106</f>
        <v>251</v>
      </c>
    </row>
    <row r="107" spans="1:27" s="4" customFormat="1" ht="14.25">
      <c r="A107" s="70" t="s">
        <v>53</v>
      </c>
      <c r="B107" s="71" t="s">
        <v>12</v>
      </c>
      <c r="C107" s="72">
        <v>0</v>
      </c>
      <c r="D107" s="71" t="s">
        <v>12</v>
      </c>
      <c r="E107" s="72">
        <v>1</v>
      </c>
      <c r="F107" s="71" t="s">
        <v>12</v>
      </c>
      <c r="G107" s="72">
        <v>0</v>
      </c>
      <c r="H107" s="71" t="s">
        <v>12</v>
      </c>
      <c r="I107" s="72">
        <v>0</v>
      </c>
      <c r="J107" s="71" t="s">
        <v>12</v>
      </c>
      <c r="K107" s="72">
        <v>0</v>
      </c>
      <c r="L107" s="71" t="s">
        <v>12</v>
      </c>
      <c r="M107" s="72">
        <v>0</v>
      </c>
      <c r="N107" s="71" t="s">
        <v>12</v>
      </c>
      <c r="O107" s="72">
        <v>0</v>
      </c>
      <c r="P107" s="71" t="s">
        <v>12</v>
      </c>
      <c r="Q107" s="72">
        <v>0</v>
      </c>
      <c r="R107" s="71" t="s">
        <v>12</v>
      </c>
      <c r="S107" s="72">
        <v>0</v>
      </c>
      <c r="T107" s="71" t="s">
        <v>12</v>
      </c>
      <c r="U107" s="72">
        <v>0</v>
      </c>
      <c r="V107" s="71" t="s">
        <v>12</v>
      </c>
      <c r="W107" s="72">
        <v>2</v>
      </c>
      <c r="X107" s="71" t="s">
        <v>12</v>
      </c>
      <c r="Y107" s="72">
        <v>1</v>
      </c>
      <c r="Z107" s="73" t="s">
        <v>12</v>
      </c>
      <c r="AA107" s="74">
        <f>Q107+S107+U107+W107+Y107+O107</f>
        <v>3</v>
      </c>
    </row>
    <row r="108" spans="1:27" s="4" customFormat="1" ht="14.25">
      <c r="A108" s="70" t="s">
        <v>54</v>
      </c>
      <c r="B108" s="71" t="s">
        <v>12</v>
      </c>
      <c r="C108" s="72">
        <v>0</v>
      </c>
      <c r="D108" s="71" t="s">
        <v>12</v>
      </c>
      <c r="E108" s="72">
        <v>26</v>
      </c>
      <c r="F108" s="71" t="s">
        <v>12</v>
      </c>
      <c r="G108" s="72">
        <v>35</v>
      </c>
      <c r="H108" s="71" t="s">
        <v>12</v>
      </c>
      <c r="I108" s="72">
        <v>46</v>
      </c>
      <c r="J108" s="71" t="s">
        <v>12</v>
      </c>
      <c r="K108" s="72">
        <v>17</v>
      </c>
      <c r="L108" s="71" t="s">
        <v>12</v>
      </c>
      <c r="M108" s="72">
        <v>10</v>
      </c>
      <c r="N108" s="71" t="s">
        <v>12</v>
      </c>
      <c r="O108" s="72">
        <v>33</v>
      </c>
      <c r="P108" s="71" t="s">
        <v>12</v>
      </c>
      <c r="Q108" s="72">
        <v>37</v>
      </c>
      <c r="R108" s="71" t="s">
        <v>12</v>
      </c>
      <c r="S108" s="72">
        <v>14</v>
      </c>
      <c r="T108" s="71" t="s">
        <v>12</v>
      </c>
      <c r="U108" s="72">
        <v>17</v>
      </c>
      <c r="V108" s="71" t="s">
        <v>12</v>
      </c>
      <c r="W108" s="72">
        <v>30</v>
      </c>
      <c r="X108" s="71" t="s">
        <v>12</v>
      </c>
      <c r="Y108" s="72">
        <v>32</v>
      </c>
      <c r="Z108" s="73" t="s">
        <v>12</v>
      </c>
      <c r="AA108" s="74">
        <f>Q108+S108+U108+W108+Y108+O108</f>
        <v>163</v>
      </c>
    </row>
    <row r="109" spans="1:27" s="4" customFormat="1" thickBot="1">
      <c r="A109" s="67" t="s">
        <v>16</v>
      </c>
      <c r="B109" s="68">
        <f>SUM(B106:B108)</f>
        <v>50</v>
      </c>
      <c r="C109" s="69">
        <v>35</v>
      </c>
      <c r="D109" s="68">
        <f>SUM(D106:D108)</f>
        <v>50</v>
      </c>
      <c r="E109" s="69">
        <v>80</v>
      </c>
      <c r="F109" s="68">
        <f>SUM(F106:F108)</f>
        <v>50</v>
      </c>
      <c r="G109" s="69">
        <v>82</v>
      </c>
      <c r="H109" s="68">
        <f t="shared" ref="H109:Y109" si="19">SUM(H106:H108)</f>
        <v>50</v>
      </c>
      <c r="I109" s="69">
        <f t="shared" si="19"/>
        <v>68</v>
      </c>
      <c r="J109" s="68">
        <f t="shared" si="19"/>
        <v>50</v>
      </c>
      <c r="K109" s="69">
        <f t="shared" si="19"/>
        <v>18</v>
      </c>
      <c r="L109" s="68">
        <f t="shared" si="19"/>
        <v>50</v>
      </c>
      <c r="M109" s="69">
        <f t="shared" si="19"/>
        <v>38</v>
      </c>
      <c r="N109" s="68">
        <f t="shared" si="19"/>
        <v>50</v>
      </c>
      <c r="O109" s="69">
        <f t="shared" si="19"/>
        <v>46</v>
      </c>
      <c r="P109" s="68">
        <f t="shared" si="19"/>
        <v>50</v>
      </c>
      <c r="Q109" s="69">
        <f t="shared" si="19"/>
        <v>87</v>
      </c>
      <c r="R109" s="68">
        <f t="shared" si="19"/>
        <v>50</v>
      </c>
      <c r="S109" s="69">
        <f t="shared" si="19"/>
        <v>87</v>
      </c>
      <c r="T109" s="68">
        <f t="shared" si="19"/>
        <v>50</v>
      </c>
      <c r="U109" s="69">
        <f t="shared" si="19"/>
        <v>46</v>
      </c>
      <c r="V109" s="68">
        <f t="shared" si="19"/>
        <v>30</v>
      </c>
      <c r="W109" s="69">
        <f t="shared" si="19"/>
        <v>69</v>
      </c>
      <c r="X109" s="68">
        <f t="shared" si="19"/>
        <v>30</v>
      </c>
      <c r="Y109" s="69">
        <f t="shared" si="19"/>
        <v>82</v>
      </c>
      <c r="Z109" s="68">
        <f>SUM(Z107:Z108)</f>
        <v>0</v>
      </c>
      <c r="AA109" s="69">
        <f>SUM(AA107:AA108)</f>
        <v>166</v>
      </c>
    </row>
    <row r="110" spans="1:27" s="22" customFormat="1" thickBo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s="4" customFormat="1" ht="15" customHeight="1">
      <c r="A111" s="185" t="s">
        <v>57</v>
      </c>
      <c r="B111" s="178" t="s">
        <v>3</v>
      </c>
      <c r="C111" s="187"/>
      <c r="D111" s="178" t="s">
        <v>4</v>
      </c>
      <c r="E111" s="187"/>
      <c r="F111" s="178" t="s">
        <v>5</v>
      </c>
      <c r="G111" s="187"/>
      <c r="H111" s="178" t="s">
        <v>6</v>
      </c>
      <c r="I111" s="187"/>
      <c r="J111" s="178" t="s">
        <v>7</v>
      </c>
      <c r="K111" s="187"/>
      <c r="L111" s="178" t="s">
        <v>8</v>
      </c>
      <c r="M111" s="187"/>
      <c r="N111" s="177" t="s">
        <v>75</v>
      </c>
      <c r="O111" s="178"/>
      <c r="P111" s="177" t="s">
        <v>76</v>
      </c>
      <c r="Q111" s="178"/>
      <c r="R111" s="177" t="s">
        <v>77</v>
      </c>
      <c r="S111" s="178"/>
      <c r="T111" s="177" t="s">
        <v>78</v>
      </c>
      <c r="U111" s="178"/>
      <c r="V111" s="177" t="s">
        <v>79</v>
      </c>
      <c r="W111" s="178"/>
      <c r="X111" s="177" t="s">
        <v>80</v>
      </c>
      <c r="Y111" s="178"/>
      <c r="Z111" s="7" t="s">
        <v>81</v>
      </c>
      <c r="AA111" s="8"/>
    </row>
    <row r="112" spans="1:27" s="4" customFormat="1" ht="14.25">
      <c r="A112" s="186"/>
      <c r="B112" s="9" t="s">
        <v>9</v>
      </c>
      <c r="C112" s="10" t="s">
        <v>10</v>
      </c>
      <c r="D112" s="9" t="s">
        <v>9</v>
      </c>
      <c r="E112" s="10" t="s">
        <v>10</v>
      </c>
      <c r="F112" s="9" t="s">
        <v>9</v>
      </c>
      <c r="G112" s="10" t="s">
        <v>10</v>
      </c>
      <c r="H112" s="9" t="s">
        <v>9</v>
      </c>
      <c r="I112" s="10" t="s">
        <v>10</v>
      </c>
      <c r="J112" s="9" t="s">
        <v>9</v>
      </c>
      <c r="K112" s="10" t="s">
        <v>10</v>
      </c>
      <c r="L112" s="9" t="s">
        <v>9</v>
      </c>
      <c r="M112" s="10" t="s">
        <v>10</v>
      </c>
      <c r="N112" s="9" t="s">
        <v>9</v>
      </c>
      <c r="O112" s="10" t="s">
        <v>10</v>
      </c>
      <c r="P112" s="9" t="s">
        <v>9</v>
      </c>
      <c r="Q112" s="10" t="s">
        <v>10</v>
      </c>
      <c r="R112" s="9" t="s">
        <v>9</v>
      </c>
      <c r="S112" s="10" t="s">
        <v>10</v>
      </c>
      <c r="T112" s="9" t="s">
        <v>9</v>
      </c>
      <c r="U112" s="10" t="s">
        <v>10</v>
      </c>
      <c r="V112" s="9" t="s">
        <v>9</v>
      </c>
      <c r="W112" s="10" t="s">
        <v>10</v>
      </c>
      <c r="X112" s="9" t="s">
        <v>9</v>
      </c>
      <c r="Y112" s="10" t="s">
        <v>10</v>
      </c>
      <c r="Z112" s="11" t="s">
        <v>9</v>
      </c>
      <c r="AA112" s="10" t="s">
        <v>10</v>
      </c>
    </row>
    <row r="113" spans="1:27" s="4" customFormat="1" ht="14.25">
      <c r="A113" s="70" t="s">
        <v>52</v>
      </c>
      <c r="B113" s="71">
        <v>50</v>
      </c>
      <c r="C113" s="72">
        <v>9</v>
      </c>
      <c r="D113" s="71">
        <v>50</v>
      </c>
      <c r="E113" s="72">
        <v>12</v>
      </c>
      <c r="F113" s="71">
        <v>50</v>
      </c>
      <c r="G113" s="72">
        <v>15</v>
      </c>
      <c r="H113" s="71">
        <v>50</v>
      </c>
      <c r="I113" s="72">
        <v>3</v>
      </c>
      <c r="J113" s="71">
        <v>50</v>
      </c>
      <c r="K113" s="72">
        <v>14</v>
      </c>
      <c r="L113" s="71">
        <v>50</v>
      </c>
      <c r="M113" s="72">
        <v>17</v>
      </c>
      <c r="N113" s="71">
        <v>50</v>
      </c>
      <c r="O113" s="72">
        <v>11</v>
      </c>
      <c r="P113" s="71">
        <v>50</v>
      </c>
      <c r="Q113" s="72">
        <v>10</v>
      </c>
      <c r="R113" s="71">
        <v>50</v>
      </c>
      <c r="S113" s="72">
        <v>10</v>
      </c>
      <c r="T113" s="71">
        <v>50</v>
      </c>
      <c r="U113" s="72">
        <v>22</v>
      </c>
      <c r="V113" s="71">
        <v>20</v>
      </c>
      <c r="W113" s="101">
        <v>11</v>
      </c>
      <c r="X113" s="71">
        <v>20</v>
      </c>
      <c r="Y113" s="101">
        <v>16</v>
      </c>
      <c r="Z113" s="73">
        <f>P113+R113+T113+V113+X113+N113</f>
        <v>240</v>
      </c>
      <c r="AA113" s="74">
        <f>Q113+S113+U113+W113+Y113+O113</f>
        <v>80</v>
      </c>
    </row>
    <row r="114" spans="1:27" s="4" customFormat="1" ht="14.25">
      <c r="A114" s="70" t="s">
        <v>53</v>
      </c>
      <c r="B114" s="71" t="s">
        <v>12</v>
      </c>
      <c r="C114" s="72">
        <v>0</v>
      </c>
      <c r="D114" s="71" t="s">
        <v>12</v>
      </c>
      <c r="E114" s="72">
        <v>0</v>
      </c>
      <c r="F114" s="71" t="s">
        <v>12</v>
      </c>
      <c r="G114" s="72">
        <v>0</v>
      </c>
      <c r="H114" s="71" t="s">
        <v>12</v>
      </c>
      <c r="I114" s="72">
        <v>0</v>
      </c>
      <c r="J114" s="71" t="s">
        <v>12</v>
      </c>
      <c r="K114" s="72">
        <v>0</v>
      </c>
      <c r="L114" s="71" t="s">
        <v>12</v>
      </c>
      <c r="M114" s="72">
        <v>0</v>
      </c>
      <c r="N114" s="71" t="s">
        <v>12</v>
      </c>
      <c r="O114" s="72">
        <v>0</v>
      </c>
      <c r="P114" s="71" t="s">
        <v>12</v>
      </c>
      <c r="Q114" s="72">
        <v>0</v>
      </c>
      <c r="R114" s="71" t="s">
        <v>12</v>
      </c>
      <c r="S114" s="72">
        <v>0</v>
      </c>
      <c r="T114" s="71" t="s">
        <v>12</v>
      </c>
      <c r="U114" s="72">
        <v>0</v>
      </c>
      <c r="V114" s="71" t="s">
        <v>12</v>
      </c>
      <c r="W114" s="72">
        <v>0</v>
      </c>
      <c r="X114" s="71" t="s">
        <v>12</v>
      </c>
      <c r="Y114" s="72">
        <v>0</v>
      </c>
      <c r="Z114" s="73" t="s">
        <v>12</v>
      </c>
      <c r="AA114" s="74">
        <f>Q114+S114+U114+W114+Y114+O114</f>
        <v>0</v>
      </c>
    </row>
    <row r="115" spans="1:27" s="4" customFormat="1" ht="14.25">
      <c r="A115" s="70" t="s">
        <v>54</v>
      </c>
      <c r="B115" s="71" t="s">
        <v>12</v>
      </c>
      <c r="C115" s="72">
        <v>0</v>
      </c>
      <c r="D115" s="71" t="s">
        <v>12</v>
      </c>
      <c r="E115" s="72">
        <v>8</v>
      </c>
      <c r="F115" s="71" t="s">
        <v>12</v>
      </c>
      <c r="G115" s="72">
        <v>0</v>
      </c>
      <c r="H115" s="71" t="s">
        <v>12</v>
      </c>
      <c r="I115" s="72">
        <v>4</v>
      </c>
      <c r="J115" s="71" t="s">
        <v>12</v>
      </c>
      <c r="K115" s="72">
        <v>4</v>
      </c>
      <c r="L115" s="71" t="s">
        <v>12</v>
      </c>
      <c r="M115" s="72">
        <v>0</v>
      </c>
      <c r="N115" s="71" t="s">
        <v>12</v>
      </c>
      <c r="O115" s="72">
        <v>0</v>
      </c>
      <c r="P115" s="71" t="s">
        <v>12</v>
      </c>
      <c r="Q115" s="72">
        <v>2</v>
      </c>
      <c r="R115" s="71" t="s">
        <v>12</v>
      </c>
      <c r="S115" s="72">
        <v>0</v>
      </c>
      <c r="T115" s="71" t="s">
        <v>12</v>
      </c>
      <c r="U115" s="72">
        <v>2</v>
      </c>
      <c r="V115" s="71" t="s">
        <v>12</v>
      </c>
      <c r="W115" s="72">
        <v>0</v>
      </c>
      <c r="X115" s="71" t="s">
        <v>12</v>
      </c>
      <c r="Y115" s="72">
        <v>4</v>
      </c>
      <c r="Z115" s="73" t="s">
        <v>12</v>
      </c>
      <c r="AA115" s="74">
        <f>Q115+S115+U115+W115+Y115+O115</f>
        <v>8</v>
      </c>
    </row>
    <row r="116" spans="1:27" s="4" customFormat="1" thickBot="1">
      <c r="A116" s="67" t="s">
        <v>16</v>
      </c>
      <c r="B116" s="68">
        <f>SUM(B113:B115)</f>
        <v>50</v>
      </c>
      <c r="C116" s="69">
        <v>9</v>
      </c>
      <c r="D116" s="68">
        <f>SUM(D113:D115)</f>
        <v>50</v>
      </c>
      <c r="E116" s="69">
        <v>20</v>
      </c>
      <c r="F116" s="68">
        <f>SUM(F113:F115)</f>
        <v>50</v>
      </c>
      <c r="G116" s="69">
        <v>15</v>
      </c>
      <c r="H116" s="68">
        <f t="shared" ref="H116:Y116" si="20">SUM(H113:H115)</f>
        <v>50</v>
      </c>
      <c r="I116" s="69">
        <f t="shared" si="20"/>
        <v>7</v>
      </c>
      <c r="J116" s="68">
        <f t="shared" si="20"/>
        <v>50</v>
      </c>
      <c r="K116" s="69">
        <f t="shared" si="20"/>
        <v>18</v>
      </c>
      <c r="L116" s="68">
        <f t="shared" si="20"/>
        <v>50</v>
      </c>
      <c r="M116" s="69">
        <f t="shared" si="20"/>
        <v>17</v>
      </c>
      <c r="N116" s="68">
        <f t="shared" si="20"/>
        <v>50</v>
      </c>
      <c r="O116" s="69">
        <f t="shared" si="20"/>
        <v>11</v>
      </c>
      <c r="P116" s="68">
        <f t="shared" si="20"/>
        <v>50</v>
      </c>
      <c r="Q116" s="69">
        <f t="shared" si="20"/>
        <v>12</v>
      </c>
      <c r="R116" s="68">
        <f t="shared" si="20"/>
        <v>50</v>
      </c>
      <c r="S116" s="69">
        <f t="shared" si="20"/>
        <v>10</v>
      </c>
      <c r="T116" s="68">
        <f t="shared" si="20"/>
        <v>50</v>
      </c>
      <c r="U116" s="69">
        <f t="shared" si="20"/>
        <v>24</v>
      </c>
      <c r="V116" s="68">
        <f t="shared" si="20"/>
        <v>20</v>
      </c>
      <c r="W116" s="69">
        <f t="shared" si="20"/>
        <v>11</v>
      </c>
      <c r="X116" s="68">
        <f t="shared" si="20"/>
        <v>20</v>
      </c>
      <c r="Y116" s="69">
        <f t="shared" si="20"/>
        <v>20</v>
      </c>
      <c r="Z116" s="68">
        <f>SUM(Z114:Z115)</f>
        <v>0</v>
      </c>
      <c r="AA116" s="69">
        <f>SUM(AA114:AA115)</f>
        <v>8</v>
      </c>
    </row>
    <row r="117" spans="1:27" s="22" customFormat="1" thickBot="1">
      <c r="A117" s="35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s="4" customFormat="1" ht="15" customHeight="1">
      <c r="A118" s="185" t="s">
        <v>58</v>
      </c>
      <c r="B118" s="178" t="s">
        <v>3</v>
      </c>
      <c r="C118" s="187"/>
      <c r="D118" s="178" t="s">
        <v>4</v>
      </c>
      <c r="E118" s="187"/>
      <c r="F118" s="178" t="s">
        <v>5</v>
      </c>
      <c r="G118" s="187"/>
      <c r="H118" s="178" t="s">
        <v>6</v>
      </c>
      <c r="I118" s="187"/>
      <c r="J118" s="178" t="s">
        <v>7</v>
      </c>
      <c r="K118" s="187"/>
      <c r="L118" s="178" t="s">
        <v>8</v>
      </c>
      <c r="M118" s="187"/>
      <c r="N118" s="177" t="s">
        <v>75</v>
      </c>
      <c r="O118" s="178"/>
      <c r="P118" s="177" t="s">
        <v>76</v>
      </c>
      <c r="Q118" s="178"/>
      <c r="R118" s="177" t="s">
        <v>77</v>
      </c>
      <c r="S118" s="178"/>
      <c r="T118" s="177" t="s">
        <v>78</v>
      </c>
      <c r="U118" s="178"/>
      <c r="V118" s="177" t="s">
        <v>79</v>
      </c>
      <c r="W118" s="178"/>
      <c r="X118" s="177" t="s">
        <v>80</v>
      </c>
      <c r="Y118" s="178"/>
      <c r="Z118" s="7" t="s">
        <v>81</v>
      </c>
      <c r="AA118" s="8"/>
    </row>
    <row r="119" spans="1:27" s="4" customFormat="1" ht="14.25">
      <c r="A119" s="186"/>
      <c r="B119" s="9" t="s">
        <v>9</v>
      </c>
      <c r="C119" s="10" t="s">
        <v>10</v>
      </c>
      <c r="D119" s="9" t="s">
        <v>9</v>
      </c>
      <c r="E119" s="10" t="s">
        <v>10</v>
      </c>
      <c r="F119" s="9" t="s">
        <v>9</v>
      </c>
      <c r="G119" s="10" t="s">
        <v>10</v>
      </c>
      <c r="H119" s="9" t="s">
        <v>9</v>
      </c>
      <c r="I119" s="10" t="s">
        <v>10</v>
      </c>
      <c r="J119" s="9" t="s">
        <v>9</v>
      </c>
      <c r="K119" s="10" t="s">
        <v>10</v>
      </c>
      <c r="L119" s="9" t="s">
        <v>9</v>
      </c>
      <c r="M119" s="10" t="s">
        <v>10</v>
      </c>
      <c r="N119" s="9" t="s">
        <v>9</v>
      </c>
      <c r="O119" s="10" t="s">
        <v>10</v>
      </c>
      <c r="P119" s="9" t="s">
        <v>9</v>
      </c>
      <c r="Q119" s="10" t="s">
        <v>10</v>
      </c>
      <c r="R119" s="9" t="s">
        <v>9</v>
      </c>
      <c r="S119" s="10" t="s">
        <v>10</v>
      </c>
      <c r="T119" s="9" t="s">
        <v>9</v>
      </c>
      <c r="U119" s="10" t="s">
        <v>10</v>
      </c>
      <c r="V119" s="9" t="s">
        <v>9</v>
      </c>
      <c r="W119" s="10" t="s">
        <v>10</v>
      </c>
      <c r="X119" s="9" t="s">
        <v>9</v>
      </c>
      <c r="Y119" s="10" t="s">
        <v>10</v>
      </c>
      <c r="Z119" s="11" t="s">
        <v>9</v>
      </c>
      <c r="AA119" s="10" t="s">
        <v>10</v>
      </c>
    </row>
    <row r="120" spans="1:27" s="4" customFormat="1" ht="14.25">
      <c r="A120" s="70" t="s">
        <v>52</v>
      </c>
      <c r="B120" s="71">
        <v>20</v>
      </c>
      <c r="C120" s="72">
        <v>55</v>
      </c>
      <c r="D120" s="71">
        <v>20</v>
      </c>
      <c r="E120" s="72">
        <v>49</v>
      </c>
      <c r="F120" s="71">
        <v>20</v>
      </c>
      <c r="G120" s="72">
        <v>58</v>
      </c>
      <c r="H120" s="71">
        <v>20</v>
      </c>
      <c r="I120" s="72">
        <v>52</v>
      </c>
      <c r="J120" s="71">
        <v>20</v>
      </c>
      <c r="K120" s="72">
        <v>38</v>
      </c>
      <c r="L120" s="71">
        <v>20</v>
      </c>
      <c r="M120" s="72">
        <v>72</v>
      </c>
      <c r="N120" s="71">
        <v>100</v>
      </c>
      <c r="O120" s="72">
        <v>72</v>
      </c>
      <c r="P120" s="71">
        <v>100</v>
      </c>
      <c r="Q120" s="72">
        <v>41</v>
      </c>
      <c r="R120" s="71">
        <v>100</v>
      </c>
      <c r="S120" s="72">
        <v>7</v>
      </c>
      <c r="T120" s="71">
        <v>100</v>
      </c>
      <c r="U120" s="72">
        <v>105</v>
      </c>
      <c r="V120" s="71">
        <v>50</v>
      </c>
      <c r="W120" s="101">
        <v>64</v>
      </c>
      <c r="X120" s="71">
        <v>50</v>
      </c>
      <c r="Y120" s="101">
        <v>87</v>
      </c>
      <c r="Z120" s="73">
        <f>P120+R120+T120+V120+X120+N120</f>
        <v>500</v>
      </c>
      <c r="AA120" s="74">
        <f>Q120+S120+U120+W120+Y120+O120</f>
        <v>376</v>
      </c>
    </row>
    <row r="121" spans="1:27" s="4" customFormat="1" ht="14.25">
      <c r="A121" s="70" t="s">
        <v>53</v>
      </c>
      <c r="B121" s="71" t="s">
        <v>12</v>
      </c>
      <c r="C121" s="72">
        <v>0</v>
      </c>
      <c r="D121" s="71" t="s">
        <v>12</v>
      </c>
      <c r="E121" s="72">
        <v>0</v>
      </c>
      <c r="F121" s="71" t="s">
        <v>12</v>
      </c>
      <c r="G121" s="72">
        <v>0</v>
      </c>
      <c r="H121" s="71" t="s">
        <v>12</v>
      </c>
      <c r="I121" s="72">
        <v>0</v>
      </c>
      <c r="J121" s="71" t="s">
        <v>12</v>
      </c>
      <c r="K121" s="72">
        <v>0</v>
      </c>
      <c r="L121" s="71" t="s">
        <v>12</v>
      </c>
      <c r="M121" s="72">
        <v>0</v>
      </c>
      <c r="N121" s="71" t="s">
        <v>12</v>
      </c>
      <c r="O121" s="72">
        <v>0</v>
      </c>
      <c r="P121" s="71" t="s">
        <v>12</v>
      </c>
      <c r="Q121" s="72">
        <v>0</v>
      </c>
      <c r="R121" s="71" t="s">
        <v>12</v>
      </c>
      <c r="S121" s="72">
        <v>0</v>
      </c>
      <c r="T121" s="71" t="s">
        <v>12</v>
      </c>
      <c r="U121" s="72">
        <v>0</v>
      </c>
      <c r="V121" s="71" t="s">
        <v>12</v>
      </c>
      <c r="W121" s="72">
        <v>0</v>
      </c>
      <c r="X121" s="71" t="s">
        <v>12</v>
      </c>
      <c r="Y121" s="72">
        <v>0</v>
      </c>
      <c r="Z121" s="73" t="s">
        <v>12</v>
      </c>
      <c r="AA121" s="74">
        <f>Q121+S121+U121+W121+Y121+O121</f>
        <v>0</v>
      </c>
    </row>
    <row r="122" spans="1:27" s="4" customFormat="1" ht="14.25">
      <c r="A122" s="70" t="s">
        <v>54</v>
      </c>
      <c r="B122" s="71" t="s">
        <v>12</v>
      </c>
      <c r="C122" s="72">
        <v>0</v>
      </c>
      <c r="D122" s="71" t="s">
        <v>12</v>
      </c>
      <c r="E122" s="72">
        <v>0</v>
      </c>
      <c r="F122" s="71" t="s">
        <v>12</v>
      </c>
      <c r="G122" s="72">
        <v>0</v>
      </c>
      <c r="H122" s="71" t="s">
        <v>12</v>
      </c>
      <c r="I122" s="72">
        <v>0</v>
      </c>
      <c r="J122" s="71" t="s">
        <v>12</v>
      </c>
      <c r="K122" s="72">
        <v>0</v>
      </c>
      <c r="L122" s="71" t="s">
        <v>12</v>
      </c>
      <c r="M122" s="72">
        <v>0</v>
      </c>
      <c r="N122" s="71" t="s">
        <v>12</v>
      </c>
      <c r="O122" s="72">
        <v>0</v>
      </c>
      <c r="P122" s="71" t="s">
        <v>12</v>
      </c>
      <c r="Q122" s="72">
        <v>0</v>
      </c>
      <c r="R122" s="71" t="s">
        <v>12</v>
      </c>
      <c r="S122" s="72">
        <v>0</v>
      </c>
      <c r="T122" s="71" t="s">
        <v>12</v>
      </c>
      <c r="U122" s="72">
        <v>0</v>
      </c>
      <c r="V122" s="71" t="s">
        <v>12</v>
      </c>
      <c r="W122" s="72">
        <v>0</v>
      </c>
      <c r="X122" s="71" t="s">
        <v>12</v>
      </c>
      <c r="Y122" s="72">
        <v>0</v>
      </c>
      <c r="Z122" s="73" t="s">
        <v>12</v>
      </c>
      <c r="AA122" s="74">
        <f>Q122+S122+U122+W122+Y122+O122</f>
        <v>0</v>
      </c>
    </row>
    <row r="123" spans="1:27" s="4" customFormat="1" thickBot="1">
      <c r="A123" s="67" t="s">
        <v>16</v>
      </c>
      <c r="B123" s="68">
        <f>SUM(B120:B122)</f>
        <v>20</v>
      </c>
      <c r="C123" s="69">
        <f>SUM(C120:C122)</f>
        <v>55</v>
      </c>
      <c r="D123" s="68">
        <f>SUM(D120:D122)</f>
        <v>20</v>
      </c>
      <c r="E123" s="69">
        <v>49</v>
      </c>
      <c r="F123" s="68">
        <f>SUM(F120:F122)</f>
        <v>20</v>
      </c>
      <c r="G123" s="69">
        <v>58</v>
      </c>
      <c r="H123" s="68">
        <f t="shared" ref="H123:Y123" si="21">SUM(H120:H122)</f>
        <v>20</v>
      </c>
      <c r="I123" s="69">
        <f t="shared" si="21"/>
        <v>52</v>
      </c>
      <c r="J123" s="68">
        <f t="shared" si="21"/>
        <v>20</v>
      </c>
      <c r="K123" s="69">
        <f t="shared" si="21"/>
        <v>38</v>
      </c>
      <c r="L123" s="68">
        <f t="shared" si="21"/>
        <v>20</v>
      </c>
      <c r="M123" s="69">
        <f t="shared" si="21"/>
        <v>72</v>
      </c>
      <c r="N123" s="68">
        <f t="shared" si="21"/>
        <v>100</v>
      </c>
      <c r="O123" s="69">
        <f t="shared" si="21"/>
        <v>72</v>
      </c>
      <c r="P123" s="68">
        <f t="shared" si="21"/>
        <v>100</v>
      </c>
      <c r="Q123" s="69">
        <f t="shared" si="21"/>
        <v>41</v>
      </c>
      <c r="R123" s="68">
        <f t="shared" si="21"/>
        <v>100</v>
      </c>
      <c r="S123" s="69">
        <f t="shared" si="21"/>
        <v>7</v>
      </c>
      <c r="T123" s="68">
        <f t="shared" si="21"/>
        <v>100</v>
      </c>
      <c r="U123" s="69">
        <f t="shared" si="21"/>
        <v>105</v>
      </c>
      <c r="V123" s="68">
        <f t="shared" si="21"/>
        <v>50</v>
      </c>
      <c r="W123" s="69">
        <f t="shared" si="21"/>
        <v>64</v>
      </c>
      <c r="X123" s="68">
        <f t="shared" si="21"/>
        <v>50</v>
      </c>
      <c r="Y123" s="69">
        <f t="shared" si="21"/>
        <v>87</v>
      </c>
      <c r="Z123" s="68">
        <f>SUM(Z121:Z122)</f>
        <v>0</v>
      </c>
      <c r="AA123" s="69">
        <f>SUM(AA121:AA122)</f>
        <v>0</v>
      </c>
    </row>
    <row r="124" spans="1:27" s="22" customFormat="1" thickBot="1">
      <c r="A124" s="35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s="4" customFormat="1" ht="15" customHeight="1">
      <c r="A125" s="185" t="s">
        <v>59</v>
      </c>
      <c r="B125" s="178" t="s">
        <v>3</v>
      </c>
      <c r="C125" s="187"/>
      <c r="D125" s="178" t="s">
        <v>4</v>
      </c>
      <c r="E125" s="187"/>
      <c r="F125" s="178" t="s">
        <v>5</v>
      </c>
      <c r="G125" s="187"/>
      <c r="H125" s="178" t="s">
        <v>6</v>
      </c>
      <c r="I125" s="187"/>
      <c r="J125" s="178" t="s">
        <v>7</v>
      </c>
      <c r="K125" s="187"/>
      <c r="L125" s="178" t="s">
        <v>8</v>
      </c>
      <c r="M125" s="187"/>
      <c r="N125" s="177" t="s">
        <v>75</v>
      </c>
      <c r="O125" s="178"/>
      <c r="P125" s="177" t="s">
        <v>76</v>
      </c>
      <c r="Q125" s="178"/>
      <c r="R125" s="177" t="s">
        <v>77</v>
      </c>
      <c r="S125" s="178"/>
      <c r="T125" s="177" t="s">
        <v>78</v>
      </c>
      <c r="U125" s="178"/>
      <c r="V125" s="177" t="s">
        <v>79</v>
      </c>
      <c r="W125" s="178"/>
      <c r="X125" s="177" t="s">
        <v>80</v>
      </c>
      <c r="Y125" s="178"/>
      <c r="Z125" s="7" t="s">
        <v>81</v>
      </c>
      <c r="AA125" s="8"/>
    </row>
    <row r="126" spans="1:27" s="4" customFormat="1" ht="14.25">
      <c r="A126" s="186"/>
      <c r="B126" s="9" t="s">
        <v>9</v>
      </c>
      <c r="C126" s="10" t="s">
        <v>10</v>
      </c>
      <c r="D126" s="9" t="s">
        <v>9</v>
      </c>
      <c r="E126" s="10" t="s">
        <v>10</v>
      </c>
      <c r="F126" s="9" t="s">
        <v>9</v>
      </c>
      <c r="G126" s="10" t="s">
        <v>10</v>
      </c>
      <c r="H126" s="9" t="s">
        <v>9</v>
      </c>
      <c r="I126" s="10" t="s">
        <v>10</v>
      </c>
      <c r="J126" s="9" t="s">
        <v>9</v>
      </c>
      <c r="K126" s="10" t="s">
        <v>10</v>
      </c>
      <c r="L126" s="9" t="s">
        <v>9</v>
      </c>
      <c r="M126" s="10" t="s">
        <v>10</v>
      </c>
      <c r="N126" s="9" t="s">
        <v>9</v>
      </c>
      <c r="O126" s="10" t="s">
        <v>10</v>
      </c>
      <c r="P126" s="9" t="s">
        <v>9</v>
      </c>
      <c r="Q126" s="10" t="s">
        <v>10</v>
      </c>
      <c r="R126" s="9" t="s">
        <v>9</v>
      </c>
      <c r="S126" s="10" t="s">
        <v>10</v>
      </c>
      <c r="T126" s="9" t="s">
        <v>9</v>
      </c>
      <c r="U126" s="10" t="s">
        <v>10</v>
      </c>
      <c r="V126" s="9" t="s">
        <v>9</v>
      </c>
      <c r="W126" s="10" t="s">
        <v>10</v>
      </c>
      <c r="X126" s="9" t="s">
        <v>9</v>
      </c>
      <c r="Y126" s="10" t="s">
        <v>10</v>
      </c>
      <c r="Z126" s="11" t="s">
        <v>9</v>
      </c>
      <c r="AA126" s="10" t="s">
        <v>10</v>
      </c>
    </row>
    <row r="127" spans="1:27" s="4" customFormat="1" ht="14.25">
      <c r="A127" s="70" t="s">
        <v>52</v>
      </c>
      <c r="B127" s="71">
        <v>100</v>
      </c>
      <c r="C127" s="72">
        <v>74</v>
      </c>
      <c r="D127" s="71">
        <v>100</v>
      </c>
      <c r="E127" s="72">
        <v>74</v>
      </c>
      <c r="F127" s="71">
        <v>100</v>
      </c>
      <c r="G127" s="72">
        <v>87</v>
      </c>
      <c r="H127" s="71">
        <v>100</v>
      </c>
      <c r="I127" s="72">
        <v>111</v>
      </c>
      <c r="J127" s="71">
        <v>100</v>
      </c>
      <c r="K127" s="72">
        <v>98</v>
      </c>
      <c r="L127" s="71">
        <v>100</v>
      </c>
      <c r="M127" s="72">
        <v>98</v>
      </c>
      <c r="N127" s="71">
        <v>100</v>
      </c>
      <c r="O127" s="72">
        <v>102</v>
      </c>
      <c r="P127" s="71">
        <v>100</v>
      </c>
      <c r="Q127" s="72">
        <v>96</v>
      </c>
      <c r="R127" s="71">
        <v>100</v>
      </c>
      <c r="S127" s="72">
        <v>82</v>
      </c>
      <c r="T127" s="71">
        <v>100</v>
      </c>
      <c r="U127" s="72">
        <v>75</v>
      </c>
      <c r="V127" s="71">
        <v>100</v>
      </c>
      <c r="W127" s="101">
        <v>98</v>
      </c>
      <c r="X127" s="71">
        <v>100</v>
      </c>
      <c r="Y127" s="101">
        <v>97</v>
      </c>
      <c r="Z127" s="73">
        <f>P127+R127+T127+V127+X127+N127</f>
        <v>600</v>
      </c>
      <c r="AA127" s="74">
        <f>Q127+S127+U127+W127+Y127+O127</f>
        <v>550</v>
      </c>
    </row>
    <row r="128" spans="1:27" s="4" customFormat="1" ht="14.25">
      <c r="A128" s="70" t="s">
        <v>53</v>
      </c>
      <c r="B128" s="71" t="s">
        <v>12</v>
      </c>
      <c r="C128" s="72">
        <v>0</v>
      </c>
      <c r="D128" s="71" t="s">
        <v>12</v>
      </c>
      <c r="E128" s="72">
        <v>0</v>
      </c>
      <c r="F128" s="71" t="s">
        <v>12</v>
      </c>
      <c r="G128" s="72">
        <v>0</v>
      </c>
      <c r="H128" s="71" t="s">
        <v>12</v>
      </c>
      <c r="I128" s="72">
        <v>0</v>
      </c>
      <c r="J128" s="71" t="s">
        <v>12</v>
      </c>
      <c r="K128" s="72">
        <v>0</v>
      </c>
      <c r="L128" s="71" t="s">
        <v>12</v>
      </c>
      <c r="M128" s="72">
        <v>0</v>
      </c>
      <c r="N128" s="71" t="s">
        <v>12</v>
      </c>
      <c r="O128" s="72">
        <v>0</v>
      </c>
      <c r="P128" s="71" t="s">
        <v>12</v>
      </c>
      <c r="Q128" s="72">
        <v>0</v>
      </c>
      <c r="R128" s="71" t="s">
        <v>12</v>
      </c>
      <c r="S128" s="72">
        <v>0</v>
      </c>
      <c r="T128" s="71" t="s">
        <v>12</v>
      </c>
      <c r="U128" s="72">
        <v>0</v>
      </c>
      <c r="V128" s="71" t="s">
        <v>12</v>
      </c>
      <c r="W128" s="72">
        <v>0</v>
      </c>
      <c r="X128" s="71" t="s">
        <v>12</v>
      </c>
      <c r="Y128" s="72">
        <v>0</v>
      </c>
      <c r="Z128" s="73" t="s">
        <v>12</v>
      </c>
      <c r="AA128" s="74">
        <f>Q128+S128+U128+W128+Y128+O128</f>
        <v>0</v>
      </c>
    </row>
    <row r="129" spans="1:27" s="4" customFormat="1" ht="14.25">
      <c r="A129" s="70" t="s">
        <v>54</v>
      </c>
      <c r="B129" s="71" t="s">
        <v>12</v>
      </c>
      <c r="C129" s="72">
        <v>0</v>
      </c>
      <c r="D129" s="71" t="s">
        <v>12</v>
      </c>
      <c r="E129" s="72">
        <v>0</v>
      </c>
      <c r="F129" s="71" t="s">
        <v>12</v>
      </c>
      <c r="G129" s="72">
        <v>0</v>
      </c>
      <c r="H129" s="71" t="s">
        <v>12</v>
      </c>
      <c r="I129" s="72">
        <v>0</v>
      </c>
      <c r="J129" s="71" t="s">
        <v>12</v>
      </c>
      <c r="K129" s="72">
        <v>0</v>
      </c>
      <c r="L129" s="71" t="s">
        <v>12</v>
      </c>
      <c r="M129" s="72">
        <v>0</v>
      </c>
      <c r="N129" s="71" t="s">
        <v>12</v>
      </c>
      <c r="O129" s="72">
        <v>0</v>
      </c>
      <c r="P129" s="71" t="s">
        <v>12</v>
      </c>
      <c r="Q129" s="72">
        <v>0</v>
      </c>
      <c r="R129" s="71" t="s">
        <v>12</v>
      </c>
      <c r="S129" s="72">
        <v>0</v>
      </c>
      <c r="T129" s="71" t="s">
        <v>12</v>
      </c>
      <c r="U129" s="72">
        <v>0</v>
      </c>
      <c r="V129" s="71" t="s">
        <v>12</v>
      </c>
      <c r="W129" s="72">
        <v>0</v>
      </c>
      <c r="X129" s="71" t="s">
        <v>12</v>
      </c>
      <c r="Y129" s="72">
        <v>0</v>
      </c>
      <c r="Z129" s="73" t="s">
        <v>12</v>
      </c>
      <c r="AA129" s="74">
        <f>Q129+S129+U129+W129+Y129+O129</f>
        <v>0</v>
      </c>
    </row>
    <row r="130" spans="1:27" s="4" customFormat="1" thickBot="1">
      <c r="A130" s="67" t="s">
        <v>16</v>
      </c>
      <c r="B130" s="68">
        <f>SUM(B127:B129)</f>
        <v>100</v>
      </c>
      <c r="C130" s="69">
        <f>SUM(C127:C129)</f>
        <v>74</v>
      </c>
      <c r="D130" s="68">
        <f>SUM(D127:D129)</f>
        <v>100</v>
      </c>
      <c r="E130" s="69">
        <v>74</v>
      </c>
      <c r="F130" s="68">
        <f>SUM(F127:F129)</f>
        <v>100</v>
      </c>
      <c r="G130" s="69">
        <v>87</v>
      </c>
      <c r="H130" s="68">
        <f t="shared" ref="H130:Y130" si="22">SUM(H127:H129)</f>
        <v>100</v>
      </c>
      <c r="I130" s="69">
        <f t="shared" si="22"/>
        <v>111</v>
      </c>
      <c r="J130" s="68">
        <f t="shared" si="22"/>
        <v>100</v>
      </c>
      <c r="K130" s="69">
        <f t="shared" si="22"/>
        <v>98</v>
      </c>
      <c r="L130" s="68">
        <f t="shared" si="22"/>
        <v>100</v>
      </c>
      <c r="M130" s="69">
        <f t="shared" si="22"/>
        <v>98</v>
      </c>
      <c r="N130" s="68">
        <f t="shared" si="22"/>
        <v>100</v>
      </c>
      <c r="O130" s="69">
        <f t="shared" si="22"/>
        <v>102</v>
      </c>
      <c r="P130" s="68">
        <f t="shared" si="22"/>
        <v>100</v>
      </c>
      <c r="Q130" s="69">
        <f t="shared" si="22"/>
        <v>96</v>
      </c>
      <c r="R130" s="68">
        <f t="shared" si="22"/>
        <v>100</v>
      </c>
      <c r="S130" s="69">
        <f t="shared" si="22"/>
        <v>82</v>
      </c>
      <c r="T130" s="68">
        <f t="shared" si="22"/>
        <v>100</v>
      </c>
      <c r="U130" s="69">
        <f t="shared" si="22"/>
        <v>75</v>
      </c>
      <c r="V130" s="68">
        <f t="shared" si="22"/>
        <v>100</v>
      </c>
      <c r="W130" s="69">
        <f t="shared" si="22"/>
        <v>98</v>
      </c>
      <c r="X130" s="68">
        <f t="shared" si="22"/>
        <v>100</v>
      </c>
      <c r="Y130" s="69">
        <f t="shared" si="22"/>
        <v>97</v>
      </c>
      <c r="Z130" s="68">
        <f>SUM(Z128:Z129)</f>
        <v>0</v>
      </c>
      <c r="AA130" s="69">
        <f>SUM(AA128:AA129)</f>
        <v>0</v>
      </c>
    </row>
    <row r="131" spans="1:27" s="22" customFormat="1" thickBot="1">
      <c r="A131" s="35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s="4" customFormat="1" ht="15" customHeight="1">
      <c r="A132" s="185" t="s">
        <v>60</v>
      </c>
      <c r="B132" s="178" t="s">
        <v>3</v>
      </c>
      <c r="C132" s="187"/>
      <c r="D132" s="178" t="s">
        <v>4</v>
      </c>
      <c r="E132" s="187"/>
      <c r="F132" s="178" t="s">
        <v>5</v>
      </c>
      <c r="G132" s="187"/>
      <c r="H132" s="178" t="s">
        <v>6</v>
      </c>
      <c r="I132" s="187"/>
      <c r="J132" s="178" t="s">
        <v>7</v>
      </c>
      <c r="K132" s="187"/>
      <c r="L132" s="178" t="s">
        <v>8</v>
      </c>
      <c r="M132" s="187"/>
      <c r="N132" s="177" t="s">
        <v>75</v>
      </c>
      <c r="O132" s="178"/>
      <c r="P132" s="177" t="s">
        <v>76</v>
      </c>
      <c r="Q132" s="178"/>
      <c r="R132" s="177" t="s">
        <v>77</v>
      </c>
      <c r="S132" s="178"/>
      <c r="T132" s="177" t="s">
        <v>78</v>
      </c>
      <c r="U132" s="178"/>
      <c r="V132" s="177" t="s">
        <v>79</v>
      </c>
      <c r="W132" s="178"/>
      <c r="X132" s="177" t="s">
        <v>80</v>
      </c>
      <c r="Y132" s="178"/>
      <c r="Z132" s="7" t="s">
        <v>81</v>
      </c>
      <c r="AA132" s="8"/>
    </row>
    <row r="133" spans="1:27" s="4" customFormat="1" ht="14.25">
      <c r="A133" s="186"/>
      <c r="B133" s="9" t="s">
        <v>9</v>
      </c>
      <c r="C133" s="10" t="s">
        <v>10</v>
      </c>
      <c r="D133" s="9" t="s">
        <v>9</v>
      </c>
      <c r="E133" s="10" t="s">
        <v>10</v>
      </c>
      <c r="F133" s="9" t="s">
        <v>9</v>
      </c>
      <c r="G133" s="10" t="s">
        <v>10</v>
      </c>
      <c r="H133" s="9" t="s">
        <v>9</v>
      </c>
      <c r="I133" s="10" t="s">
        <v>10</v>
      </c>
      <c r="J133" s="9" t="s">
        <v>9</v>
      </c>
      <c r="K133" s="10" t="s">
        <v>10</v>
      </c>
      <c r="L133" s="9" t="s">
        <v>9</v>
      </c>
      <c r="M133" s="10" t="s">
        <v>10</v>
      </c>
      <c r="N133" s="9" t="s">
        <v>9</v>
      </c>
      <c r="O133" s="10" t="s">
        <v>10</v>
      </c>
      <c r="P133" s="9" t="s">
        <v>9</v>
      </c>
      <c r="Q133" s="10" t="s">
        <v>10</v>
      </c>
      <c r="R133" s="9" t="s">
        <v>9</v>
      </c>
      <c r="S133" s="10" t="s">
        <v>10</v>
      </c>
      <c r="T133" s="9" t="s">
        <v>9</v>
      </c>
      <c r="U133" s="10" t="s">
        <v>10</v>
      </c>
      <c r="V133" s="9" t="s">
        <v>9</v>
      </c>
      <c r="W133" s="10" t="s">
        <v>10</v>
      </c>
      <c r="X133" s="9" t="s">
        <v>9</v>
      </c>
      <c r="Y133" s="10" t="s">
        <v>10</v>
      </c>
      <c r="Z133" s="11" t="s">
        <v>9</v>
      </c>
      <c r="AA133" s="10" t="s">
        <v>10</v>
      </c>
    </row>
    <row r="134" spans="1:27" s="4" customFormat="1" ht="14.25">
      <c r="A134" s="70" t="s">
        <v>52</v>
      </c>
      <c r="B134" s="75">
        <v>500</v>
      </c>
      <c r="C134" s="72">
        <v>573</v>
      </c>
      <c r="D134" s="75">
        <v>500</v>
      </c>
      <c r="E134" s="72">
        <v>330</v>
      </c>
      <c r="F134" s="75">
        <v>500</v>
      </c>
      <c r="G134" s="72">
        <v>173</v>
      </c>
      <c r="H134" s="75">
        <v>500</v>
      </c>
      <c r="I134" s="72">
        <v>133</v>
      </c>
      <c r="J134" s="75">
        <v>500</v>
      </c>
      <c r="K134" s="72">
        <v>478</v>
      </c>
      <c r="L134" s="75">
        <v>500</v>
      </c>
      <c r="M134" s="72">
        <v>318</v>
      </c>
      <c r="N134" s="75">
        <v>500</v>
      </c>
      <c r="O134" s="72">
        <v>127</v>
      </c>
      <c r="P134" s="75">
        <v>500</v>
      </c>
      <c r="Q134" s="72">
        <v>201</v>
      </c>
      <c r="R134" s="75">
        <v>500</v>
      </c>
      <c r="S134" s="72">
        <v>463</v>
      </c>
      <c r="T134" s="75">
        <v>500</v>
      </c>
      <c r="U134" s="72">
        <v>845</v>
      </c>
      <c r="V134" s="75">
        <v>600</v>
      </c>
      <c r="W134" s="101">
        <v>480</v>
      </c>
      <c r="X134" s="75">
        <v>600</v>
      </c>
      <c r="Y134" s="101">
        <v>294</v>
      </c>
      <c r="Z134" s="73">
        <f>P134+R134+T134+V134+X134+N134</f>
        <v>3200</v>
      </c>
      <c r="AA134" s="74">
        <f>Q134+S134+U134+W134+Y134+O134</f>
        <v>2410</v>
      </c>
    </row>
    <row r="135" spans="1:27" s="4" customFormat="1" ht="14.25">
      <c r="A135" s="70" t="s">
        <v>53</v>
      </c>
      <c r="B135" s="71" t="s">
        <v>12</v>
      </c>
      <c r="C135" s="72">
        <v>0</v>
      </c>
      <c r="D135" s="71" t="s">
        <v>12</v>
      </c>
      <c r="E135" s="72">
        <v>0</v>
      </c>
      <c r="F135" s="71" t="s">
        <v>12</v>
      </c>
      <c r="G135" s="72">
        <v>0</v>
      </c>
      <c r="H135" s="71" t="s">
        <v>12</v>
      </c>
      <c r="I135" s="72">
        <v>0</v>
      </c>
      <c r="J135" s="71" t="s">
        <v>12</v>
      </c>
      <c r="K135" s="72">
        <v>0</v>
      </c>
      <c r="L135" s="71" t="s">
        <v>12</v>
      </c>
      <c r="M135" s="72">
        <v>0</v>
      </c>
      <c r="N135" s="71" t="s">
        <v>12</v>
      </c>
      <c r="O135" s="72">
        <v>0</v>
      </c>
      <c r="P135" s="71" t="s">
        <v>12</v>
      </c>
      <c r="Q135" s="72">
        <v>0</v>
      </c>
      <c r="R135" s="71" t="s">
        <v>12</v>
      </c>
      <c r="S135" s="72">
        <v>0</v>
      </c>
      <c r="T135" s="71" t="s">
        <v>12</v>
      </c>
      <c r="U135" s="72">
        <v>0</v>
      </c>
      <c r="V135" s="71" t="s">
        <v>12</v>
      </c>
      <c r="W135" s="72">
        <v>0</v>
      </c>
      <c r="X135" s="71" t="s">
        <v>12</v>
      </c>
      <c r="Y135" s="72">
        <v>0</v>
      </c>
      <c r="Z135" s="73" t="s">
        <v>12</v>
      </c>
      <c r="AA135" s="74">
        <f>Q135+S135+U135+W135+Y135+O135</f>
        <v>0</v>
      </c>
    </row>
    <row r="136" spans="1:27" s="4" customFormat="1" ht="14.25">
      <c r="A136" s="70" t="s">
        <v>54</v>
      </c>
      <c r="B136" s="76" t="s">
        <v>12</v>
      </c>
      <c r="C136" s="72">
        <v>0</v>
      </c>
      <c r="D136" s="76" t="s">
        <v>12</v>
      </c>
      <c r="E136" s="72">
        <v>0</v>
      </c>
      <c r="F136" s="76" t="s">
        <v>12</v>
      </c>
      <c r="G136" s="72">
        <v>0</v>
      </c>
      <c r="H136" s="76" t="s">
        <v>12</v>
      </c>
      <c r="I136" s="72">
        <v>0</v>
      </c>
      <c r="J136" s="76" t="s">
        <v>12</v>
      </c>
      <c r="K136" s="72">
        <v>0</v>
      </c>
      <c r="L136" s="76" t="s">
        <v>12</v>
      </c>
      <c r="M136" s="72">
        <v>0</v>
      </c>
      <c r="N136" s="76" t="s">
        <v>12</v>
      </c>
      <c r="O136" s="72">
        <v>0</v>
      </c>
      <c r="P136" s="76" t="s">
        <v>12</v>
      </c>
      <c r="Q136" s="72">
        <v>0</v>
      </c>
      <c r="R136" s="76" t="s">
        <v>12</v>
      </c>
      <c r="S136" s="72">
        <v>0</v>
      </c>
      <c r="T136" s="76" t="s">
        <v>12</v>
      </c>
      <c r="U136" s="72">
        <v>0</v>
      </c>
      <c r="V136" s="76" t="s">
        <v>12</v>
      </c>
      <c r="W136" s="72">
        <v>0</v>
      </c>
      <c r="X136" s="76" t="s">
        <v>12</v>
      </c>
      <c r="Y136" s="72">
        <v>0</v>
      </c>
      <c r="Z136" s="73" t="s">
        <v>12</v>
      </c>
      <c r="AA136" s="74">
        <f>Q136+S136+U136+W136+Y136+O136</f>
        <v>0</v>
      </c>
    </row>
    <row r="137" spans="1:27" s="4" customFormat="1" thickBot="1">
      <c r="A137" s="67" t="s">
        <v>16</v>
      </c>
      <c r="B137" s="68">
        <f>SUM(B134:B136)</f>
        <v>500</v>
      </c>
      <c r="C137" s="69">
        <f>SUM(C134:C136)</f>
        <v>573</v>
      </c>
      <c r="D137" s="68">
        <f>SUM(D134:D136)</f>
        <v>500</v>
      </c>
      <c r="E137" s="69">
        <v>330</v>
      </c>
      <c r="F137" s="68">
        <f>SUM(F134:F136)</f>
        <v>500</v>
      </c>
      <c r="G137" s="69">
        <v>173</v>
      </c>
      <c r="H137" s="68">
        <f t="shared" ref="H137:Y137" si="23">SUM(H134:H136)</f>
        <v>500</v>
      </c>
      <c r="I137" s="69">
        <f t="shared" si="23"/>
        <v>133</v>
      </c>
      <c r="J137" s="68">
        <f t="shared" si="23"/>
        <v>500</v>
      </c>
      <c r="K137" s="69">
        <f t="shared" si="23"/>
        <v>478</v>
      </c>
      <c r="L137" s="68">
        <f t="shared" si="23"/>
        <v>500</v>
      </c>
      <c r="M137" s="69">
        <f t="shared" si="23"/>
        <v>318</v>
      </c>
      <c r="N137" s="68">
        <f t="shared" si="23"/>
        <v>500</v>
      </c>
      <c r="O137" s="69">
        <f t="shared" si="23"/>
        <v>127</v>
      </c>
      <c r="P137" s="68">
        <f t="shared" si="23"/>
        <v>500</v>
      </c>
      <c r="Q137" s="69">
        <f t="shared" si="23"/>
        <v>201</v>
      </c>
      <c r="R137" s="68">
        <f t="shared" si="23"/>
        <v>500</v>
      </c>
      <c r="S137" s="69">
        <f t="shared" si="23"/>
        <v>463</v>
      </c>
      <c r="T137" s="68">
        <f t="shared" si="23"/>
        <v>500</v>
      </c>
      <c r="U137" s="69">
        <f t="shared" si="23"/>
        <v>845</v>
      </c>
      <c r="V137" s="68">
        <f t="shared" si="23"/>
        <v>600</v>
      </c>
      <c r="W137" s="69">
        <f t="shared" si="23"/>
        <v>480</v>
      </c>
      <c r="X137" s="68">
        <f t="shared" si="23"/>
        <v>600</v>
      </c>
      <c r="Y137" s="69">
        <f t="shared" si="23"/>
        <v>294</v>
      </c>
      <c r="Z137" s="68">
        <f>SUM(Z135:Z136)</f>
        <v>0</v>
      </c>
      <c r="AA137" s="69">
        <f>SUM(AA135:AA136)</f>
        <v>0</v>
      </c>
    </row>
    <row r="138" spans="1:27" s="22" customFormat="1" thickBot="1">
      <c r="A138" s="35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s="4" customFormat="1" ht="15" customHeight="1">
      <c r="A139" s="185" t="s">
        <v>61</v>
      </c>
      <c r="B139" s="178" t="s">
        <v>3</v>
      </c>
      <c r="C139" s="187"/>
      <c r="D139" s="178" t="s">
        <v>4</v>
      </c>
      <c r="E139" s="187"/>
      <c r="F139" s="178" t="s">
        <v>5</v>
      </c>
      <c r="G139" s="187"/>
      <c r="H139" s="178" t="s">
        <v>6</v>
      </c>
      <c r="I139" s="187"/>
      <c r="J139" s="178" t="s">
        <v>7</v>
      </c>
      <c r="K139" s="187"/>
      <c r="L139" s="178" t="s">
        <v>8</v>
      </c>
      <c r="M139" s="187"/>
      <c r="N139" s="177" t="s">
        <v>75</v>
      </c>
      <c r="O139" s="178"/>
      <c r="P139" s="177" t="s">
        <v>76</v>
      </c>
      <c r="Q139" s="178"/>
      <c r="R139" s="177" t="s">
        <v>77</v>
      </c>
      <c r="S139" s="178"/>
      <c r="T139" s="177" t="s">
        <v>78</v>
      </c>
      <c r="U139" s="178"/>
      <c r="V139" s="177" t="s">
        <v>79</v>
      </c>
      <c r="W139" s="178"/>
      <c r="X139" s="177" t="s">
        <v>80</v>
      </c>
      <c r="Y139" s="178"/>
      <c r="Z139" s="7" t="s">
        <v>81</v>
      </c>
      <c r="AA139" s="8"/>
    </row>
    <row r="140" spans="1:27" s="4" customFormat="1" ht="14.25">
      <c r="A140" s="186"/>
      <c r="B140" s="9" t="s">
        <v>9</v>
      </c>
      <c r="C140" s="10" t="s">
        <v>10</v>
      </c>
      <c r="D140" s="9" t="s">
        <v>9</v>
      </c>
      <c r="E140" s="10" t="s">
        <v>10</v>
      </c>
      <c r="F140" s="9" t="s">
        <v>9</v>
      </c>
      <c r="G140" s="10" t="s">
        <v>10</v>
      </c>
      <c r="H140" s="9" t="s">
        <v>9</v>
      </c>
      <c r="I140" s="10" t="s">
        <v>10</v>
      </c>
      <c r="J140" s="9" t="s">
        <v>9</v>
      </c>
      <c r="K140" s="10" t="s">
        <v>10</v>
      </c>
      <c r="L140" s="9" t="s">
        <v>9</v>
      </c>
      <c r="M140" s="10" t="s">
        <v>10</v>
      </c>
      <c r="N140" s="9" t="s">
        <v>9</v>
      </c>
      <c r="O140" s="10" t="s">
        <v>10</v>
      </c>
      <c r="P140" s="9" t="s">
        <v>9</v>
      </c>
      <c r="Q140" s="10" t="s">
        <v>10</v>
      </c>
      <c r="R140" s="9" t="s">
        <v>9</v>
      </c>
      <c r="S140" s="10" t="s">
        <v>10</v>
      </c>
      <c r="T140" s="9" t="s">
        <v>9</v>
      </c>
      <c r="U140" s="10" t="s">
        <v>10</v>
      </c>
      <c r="V140" s="9" t="s">
        <v>9</v>
      </c>
      <c r="W140" s="10" t="s">
        <v>10</v>
      </c>
      <c r="X140" s="9" t="s">
        <v>9</v>
      </c>
      <c r="Y140" s="10" t="s">
        <v>10</v>
      </c>
      <c r="Z140" s="11" t="s">
        <v>9</v>
      </c>
      <c r="AA140" s="10" t="s">
        <v>10</v>
      </c>
    </row>
    <row r="141" spans="1:27" s="4" customFormat="1" ht="14.25">
      <c r="A141" s="70" t="s">
        <v>52</v>
      </c>
      <c r="B141" s="75">
        <v>20</v>
      </c>
      <c r="C141" s="72">
        <v>16</v>
      </c>
      <c r="D141" s="75">
        <v>20</v>
      </c>
      <c r="E141" s="72">
        <v>18</v>
      </c>
      <c r="F141" s="75">
        <v>20</v>
      </c>
      <c r="G141" s="72">
        <v>21</v>
      </c>
      <c r="H141" s="75">
        <v>20</v>
      </c>
      <c r="I141" s="72">
        <v>15</v>
      </c>
      <c r="J141" s="75">
        <v>20</v>
      </c>
      <c r="K141" s="72">
        <v>18</v>
      </c>
      <c r="L141" s="75">
        <v>20</v>
      </c>
      <c r="M141" s="72">
        <v>12</v>
      </c>
      <c r="N141" s="75">
        <v>20</v>
      </c>
      <c r="O141" s="72">
        <v>26</v>
      </c>
      <c r="P141" s="75">
        <v>20</v>
      </c>
      <c r="Q141" s="101">
        <v>19</v>
      </c>
      <c r="R141" s="75">
        <v>20</v>
      </c>
      <c r="S141" s="101">
        <v>19</v>
      </c>
      <c r="T141" s="75">
        <v>20</v>
      </c>
      <c r="U141" s="101">
        <v>16</v>
      </c>
      <c r="V141" s="75">
        <v>20</v>
      </c>
      <c r="W141" s="101">
        <v>13</v>
      </c>
      <c r="X141" s="75">
        <v>20</v>
      </c>
      <c r="Y141" s="101">
        <v>12</v>
      </c>
      <c r="Z141" s="73">
        <f>P141+R141+T141+V141+X141+N141</f>
        <v>120</v>
      </c>
      <c r="AA141" s="74">
        <f>Q141+S141+U141+W141+Y141+O141</f>
        <v>105</v>
      </c>
    </row>
    <row r="142" spans="1:27" s="4" customFormat="1" ht="14.25">
      <c r="A142" s="70" t="s">
        <v>53</v>
      </c>
      <c r="B142" s="71" t="s">
        <v>12</v>
      </c>
      <c r="C142" s="72">
        <v>0</v>
      </c>
      <c r="D142" s="71" t="s">
        <v>12</v>
      </c>
      <c r="E142" s="72">
        <v>0</v>
      </c>
      <c r="F142" s="71" t="s">
        <v>12</v>
      </c>
      <c r="G142" s="72">
        <v>0</v>
      </c>
      <c r="H142" s="71" t="s">
        <v>12</v>
      </c>
      <c r="I142" s="72">
        <v>0</v>
      </c>
      <c r="J142" s="71" t="s">
        <v>12</v>
      </c>
      <c r="K142" s="72">
        <v>0</v>
      </c>
      <c r="L142" s="71" t="s">
        <v>12</v>
      </c>
      <c r="M142" s="72">
        <v>0</v>
      </c>
      <c r="N142" s="71" t="s">
        <v>12</v>
      </c>
      <c r="O142" s="72">
        <v>0</v>
      </c>
      <c r="P142" s="71" t="s">
        <v>12</v>
      </c>
      <c r="Q142" s="72">
        <v>0</v>
      </c>
      <c r="R142" s="71" t="s">
        <v>12</v>
      </c>
      <c r="S142" s="72">
        <v>0</v>
      </c>
      <c r="T142" s="71" t="s">
        <v>12</v>
      </c>
      <c r="U142" s="72">
        <v>0</v>
      </c>
      <c r="V142" s="71" t="s">
        <v>12</v>
      </c>
      <c r="W142" s="72">
        <v>0</v>
      </c>
      <c r="X142" s="71" t="s">
        <v>12</v>
      </c>
      <c r="Y142" s="72">
        <v>0</v>
      </c>
      <c r="Z142" s="73" t="s">
        <v>12</v>
      </c>
      <c r="AA142" s="74">
        <f>Q142+S142+U142+W142+Y142+O142</f>
        <v>0</v>
      </c>
    </row>
    <row r="143" spans="1:27" s="4" customFormat="1" ht="14.25">
      <c r="A143" s="70" t="s">
        <v>54</v>
      </c>
      <c r="B143" s="76" t="s">
        <v>12</v>
      </c>
      <c r="C143" s="72">
        <v>0</v>
      </c>
      <c r="D143" s="76" t="s">
        <v>12</v>
      </c>
      <c r="E143" s="72">
        <v>0</v>
      </c>
      <c r="F143" s="76" t="s">
        <v>12</v>
      </c>
      <c r="G143" s="72">
        <v>0</v>
      </c>
      <c r="H143" s="76" t="s">
        <v>12</v>
      </c>
      <c r="I143" s="72">
        <v>0</v>
      </c>
      <c r="J143" s="76" t="s">
        <v>12</v>
      </c>
      <c r="K143" s="72">
        <v>0</v>
      </c>
      <c r="L143" s="76" t="s">
        <v>12</v>
      </c>
      <c r="M143" s="72">
        <v>0</v>
      </c>
      <c r="N143" s="76" t="s">
        <v>12</v>
      </c>
      <c r="O143" s="72">
        <v>0</v>
      </c>
      <c r="P143" s="76" t="s">
        <v>12</v>
      </c>
      <c r="Q143" s="72">
        <v>0</v>
      </c>
      <c r="R143" s="76" t="s">
        <v>12</v>
      </c>
      <c r="S143" s="72">
        <v>0</v>
      </c>
      <c r="T143" s="76" t="s">
        <v>12</v>
      </c>
      <c r="U143" s="72">
        <v>0</v>
      </c>
      <c r="V143" s="76" t="s">
        <v>12</v>
      </c>
      <c r="W143" s="72">
        <v>0</v>
      </c>
      <c r="X143" s="76" t="s">
        <v>12</v>
      </c>
      <c r="Y143" s="72">
        <v>0</v>
      </c>
      <c r="Z143" s="73" t="s">
        <v>12</v>
      </c>
      <c r="AA143" s="74">
        <f>Q143+S143+U143+W143+Y143+O143</f>
        <v>0</v>
      </c>
    </row>
    <row r="144" spans="1:27" s="4" customFormat="1" thickBot="1">
      <c r="A144" s="67" t="s">
        <v>16</v>
      </c>
      <c r="B144" s="68">
        <f>SUM(B141:B143)</f>
        <v>20</v>
      </c>
      <c r="C144" s="69">
        <f>SUM(C141:C143)</f>
        <v>16</v>
      </c>
      <c r="D144" s="68">
        <f>SUM(D141:D143)</f>
        <v>20</v>
      </c>
      <c r="E144" s="69">
        <v>18</v>
      </c>
      <c r="F144" s="68">
        <f>SUM(F141:F143)</f>
        <v>20</v>
      </c>
      <c r="G144" s="69">
        <v>21</v>
      </c>
      <c r="H144" s="68">
        <f t="shared" ref="H144:Y144" si="24">SUM(H141:H143)</f>
        <v>20</v>
      </c>
      <c r="I144" s="69">
        <f t="shared" si="24"/>
        <v>15</v>
      </c>
      <c r="J144" s="68">
        <f t="shared" si="24"/>
        <v>20</v>
      </c>
      <c r="K144" s="69">
        <f t="shared" si="24"/>
        <v>18</v>
      </c>
      <c r="L144" s="68">
        <f t="shared" si="24"/>
        <v>20</v>
      </c>
      <c r="M144" s="69">
        <f t="shared" si="24"/>
        <v>12</v>
      </c>
      <c r="N144" s="68">
        <f t="shared" si="24"/>
        <v>20</v>
      </c>
      <c r="O144" s="69">
        <f t="shared" si="24"/>
        <v>26</v>
      </c>
      <c r="P144" s="68">
        <f t="shared" si="24"/>
        <v>20</v>
      </c>
      <c r="Q144" s="69">
        <f t="shared" si="24"/>
        <v>19</v>
      </c>
      <c r="R144" s="68">
        <f t="shared" si="24"/>
        <v>20</v>
      </c>
      <c r="S144" s="69">
        <f t="shared" si="24"/>
        <v>19</v>
      </c>
      <c r="T144" s="68">
        <f t="shared" si="24"/>
        <v>20</v>
      </c>
      <c r="U144" s="69">
        <f t="shared" si="24"/>
        <v>16</v>
      </c>
      <c r="V144" s="68">
        <f t="shared" si="24"/>
        <v>20</v>
      </c>
      <c r="W144" s="69">
        <f t="shared" si="24"/>
        <v>13</v>
      </c>
      <c r="X144" s="68">
        <f t="shared" si="24"/>
        <v>20</v>
      </c>
      <c r="Y144" s="69">
        <f t="shared" si="24"/>
        <v>12</v>
      </c>
      <c r="Z144" s="68">
        <f>SUM(Z142:Z143)</f>
        <v>0</v>
      </c>
      <c r="AA144" s="69">
        <f>SUM(AA142:AA143)</f>
        <v>0</v>
      </c>
    </row>
    <row r="145" spans="1:27" s="22" customFormat="1" thickBot="1">
      <c r="A145" s="35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s="4" customFormat="1" ht="15" customHeight="1">
      <c r="A146" s="185" t="s">
        <v>62</v>
      </c>
      <c r="B146" s="178" t="s">
        <v>3</v>
      </c>
      <c r="C146" s="187"/>
      <c r="D146" s="178" t="s">
        <v>4</v>
      </c>
      <c r="E146" s="187"/>
      <c r="F146" s="178" t="s">
        <v>5</v>
      </c>
      <c r="G146" s="187"/>
      <c r="H146" s="178" t="s">
        <v>6</v>
      </c>
      <c r="I146" s="187"/>
      <c r="J146" s="178" t="s">
        <v>7</v>
      </c>
      <c r="K146" s="187"/>
      <c r="L146" s="178" t="s">
        <v>8</v>
      </c>
      <c r="M146" s="187"/>
      <c r="N146" s="177" t="s">
        <v>75</v>
      </c>
      <c r="O146" s="178"/>
      <c r="P146" s="177" t="s">
        <v>76</v>
      </c>
      <c r="Q146" s="178"/>
      <c r="R146" s="177" t="s">
        <v>77</v>
      </c>
      <c r="S146" s="178"/>
      <c r="T146" s="177" t="s">
        <v>78</v>
      </c>
      <c r="U146" s="178"/>
      <c r="V146" s="177" t="s">
        <v>79</v>
      </c>
      <c r="W146" s="178"/>
      <c r="X146" s="177" t="s">
        <v>80</v>
      </c>
      <c r="Y146" s="178"/>
      <c r="Z146" s="7" t="s">
        <v>81</v>
      </c>
      <c r="AA146" s="8"/>
    </row>
    <row r="147" spans="1:27" s="4" customFormat="1" ht="14.25">
      <c r="A147" s="186"/>
      <c r="B147" s="9" t="s">
        <v>9</v>
      </c>
      <c r="C147" s="10" t="s">
        <v>10</v>
      </c>
      <c r="D147" s="9" t="s">
        <v>9</v>
      </c>
      <c r="E147" s="10" t="s">
        <v>10</v>
      </c>
      <c r="F147" s="9" t="s">
        <v>9</v>
      </c>
      <c r="G147" s="10" t="s">
        <v>10</v>
      </c>
      <c r="H147" s="9" t="s">
        <v>9</v>
      </c>
      <c r="I147" s="10" t="s">
        <v>10</v>
      </c>
      <c r="J147" s="9" t="s">
        <v>9</v>
      </c>
      <c r="K147" s="10" t="s">
        <v>10</v>
      </c>
      <c r="L147" s="9" t="s">
        <v>9</v>
      </c>
      <c r="M147" s="10" t="s">
        <v>10</v>
      </c>
      <c r="N147" s="9" t="s">
        <v>9</v>
      </c>
      <c r="O147" s="10" t="s">
        <v>10</v>
      </c>
      <c r="P147" s="9" t="s">
        <v>9</v>
      </c>
      <c r="Q147" s="10" t="s">
        <v>10</v>
      </c>
      <c r="R147" s="9" t="s">
        <v>9</v>
      </c>
      <c r="S147" s="10" t="s">
        <v>10</v>
      </c>
      <c r="T147" s="9" t="s">
        <v>9</v>
      </c>
      <c r="U147" s="10" t="s">
        <v>10</v>
      </c>
      <c r="V147" s="9" t="s">
        <v>9</v>
      </c>
      <c r="W147" s="10" t="s">
        <v>10</v>
      </c>
      <c r="X147" s="9" t="s">
        <v>9</v>
      </c>
      <c r="Y147" s="10" t="s">
        <v>10</v>
      </c>
      <c r="Z147" s="11" t="s">
        <v>9</v>
      </c>
      <c r="AA147" s="10" t="s">
        <v>10</v>
      </c>
    </row>
    <row r="148" spans="1:27" s="4" customFormat="1" ht="14.25">
      <c r="A148" s="70" t="s">
        <v>52</v>
      </c>
      <c r="B148" s="76">
        <v>40</v>
      </c>
      <c r="C148" s="72">
        <v>39</v>
      </c>
      <c r="D148" s="76">
        <v>40</v>
      </c>
      <c r="E148" s="72">
        <v>35</v>
      </c>
      <c r="F148" s="76">
        <v>40</v>
      </c>
      <c r="G148" s="72">
        <v>58</v>
      </c>
      <c r="H148" s="76">
        <v>40</v>
      </c>
      <c r="I148" s="72">
        <v>0</v>
      </c>
      <c r="J148" s="76">
        <v>40</v>
      </c>
      <c r="K148" s="72">
        <v>41</v>
      </c>
      <c r="L148" s="76">
        <v>40</v>
      </c>
      <c r="M148" s="72">
        <v>45</v>
      </c>
      <c r="N148" s="76">
        <v>40</v>
      </c>
      <c r="O148" s="72">
        <v>20</v>
      </c>
      <c r="P148" s="76">
        <v>40</v>
      </c>
      <c r="Q148" s="72">
        <v>0</v>
      </c>
      <c r="R148" s="76">
        <v>40</v>
      </c>
      <c r="S148" s="72">
        <v>30</v>
      </c>
      <c r="T148" s="76">
        <v>40</v>
      </c>
      <c r="U148" s="72">
        <v>38</v>
      </c>
      <c r="V148" s="76">
        <v>40</v>
      </c>
      <c r="W148" s="101">
        <v>26</v>
      </c>
      <c r="X148" s="76">
        <v>40</v>
      </c>
      <c r="Y148" s="101">
        <v>26</v>
      </c>
      <c r="Z148" s="73">
        <f>P148+R148+T148+V148+X148+N148</f>
        <v>240</v>
      </c>
      <c r="AA148" s="74">
        <f>Q148+S148+U148+W148+Y148+O148</f>
        <v>140</v>
      </c>
    </row>
    <row r="149" spans="1:27" s="4" customFormat="1" ht="14.25">
      <c r="A149" s="70" t="s">
        <v>53</v>
      </c>
      <c r="B149" s="76" t="s">
        <v>12</v>
      </c>
      <c r="C149" s="72">
        <v>0</v>
      </c>
      <c r="D149" s="76" t="s">
        <v>12</v>
      </c>
      <c r="E149" s="72">
        <v>0</v>
      </c>
      <c r="F149" s="76" t="s">
        <v>12</v>
      </c>
      <c r="G149" s="72">
        <v>0</v>
      </c>
      <c r="H149" s="76" t="s">
        <v>12</v>
      </c>
      <c r="I149" s="72">
        <v>0</v>
      </c>
      <c r="J149" s="76" t="s">
        <v>12</v>
      </c>
      <c r="K149" s="72">
        <v>0</v>
      </c>
      <c r="L149" s="76" t="s">
        <v>12</v>
      </c>
      <c r="M149" s="72">
        <v>0</v>
      </c>
      <c r="N149" s="76" t="s">
        <v>12</v>
      </c>
      <c r="O149" s="72">
        <v>0</v>
      </c>
      <c r="P149" s="76" t="s">
        <v>12</v>
      </c>
      <c r="Q149" s="72">
        <v>0</v>
      </c>
      <c r="R149" s="76" t="s">
        <v>12</v>
      </c>
      <c r="S149" s="72">
        <v>0</v>
      </c>
      <c r="T149" s="76" t="s">
        <v>12</v>
      </c>
      <c r="U149" s="72">
        <v>0</v>
      </c>
      <c r="V149" s="76" t="s">
        <v>12</v>
      </c>
      <c r="W149" s="72">
        <v>0</v>
      </c>
      <c r="X149" s="76" t="s">
        <v>12</v>
      </c>
      <c r="Y149" s="72">
        <v>0</v>
      </c>
      <c r="Z149" s="73" t="s">
        <v>12</v>
      </c>
      <c r="AA149" s="74">
        <f>Q149+S149+U149+W149+Y149+O149</f>
        <v>0</v>
      </c>
    </row>
    <row r="150" spans="1:27" s="4" customFormat="1" ht="14.25">
      <c r="A150" s="70" t="s">
        <v>54</v>
      </c>
      <c r="B150" s="76" t="s">
        <v>12</v>
      </c>
      <c r="C150" s="72">
        <v>0</v>
      </c>
      <c r="D150" s="76" t="s">
        <v>12</v>
      </c>
      <c r="E150" s="72">
        <v>0</v>
      </c>
      <c r="F150" s="76" t="s">
        <v>12</v>
      </c>
      <c r="G150" s="72">
        <v>0</v>
      </c>
      <c r="H150" s="76" t="s">
        <v>12</v>
      </c>
      <c r="I150" s="72">
        <v>0</v>
      </c>
      <c r="J150" s="76" t="s">
        <v>12</v>
      </c>
      <c r="K150" s="72">
        <v>0</v>
      </c>
      <c r="L150" s="76" t="s">
        <v>12</v>
      </c>
      <c r="M150" s="72">
        <v>0</v>
      </c>
      <c r="N150" s="76" t="s">
        <v>12</v>
      </c>
      <c r="O150" s="72">
        <v>0</v>
      </c>
      <c r="P150" s="76" t="s">
        <v>12</v>
      </c>
      <c r="Q150" s="72">
        <v>0</v>
      </c>
      <c r="R150" s="76" t="s">
        <v>12</v>
      </c>
      <c r="S150" s="72">
        <v>0</v>
      </c>
      <c r="T150" s="76" t="s">
        <v>12</v>
      </c>
      <c r="U150" s="72">
        <v>0</v>
      </c>
      <c r="V150" s="76" t="s">
        <v>12</v>
      </c>
      <c r="W150" s="72">
        <v>0</v>
      </c>
      <c r="X150" s="76" t="s">
        <v>12</v>
      </c>
      <c r="Y150" s="72">
        <v>0</v>
      </c>
      <c r="Z150" s="73" t="s">
        <v>12</v>
      </c>
      <c r="AA150" s="74">
        <f>Q150+S150+U150+W150+Y150+O150</f>
        <v>0</v>
      </c>
    </row>
    <row r="151" spans="1:27" s="4" customFormat="1" thickBot="1">
      <c r="A151" s="67" t="s">
        <v>16</v>
      </c>
      <c r="B151" s="68">
        <f>SUM(B148:B150)</f>
        <v>40</v>
      </c>
      <c r="C151" s="69">
        <f>SUM(C148:C150)</f>
        <v>39</v>
      </c>
      <c r="D151" s="68">
        <f>SUM(D148:D150)</f>
        <v>40</v>
      </c>
      <c r="E151" s="69">
        <v>35</v>
      </c>
      <c r="F151" s="68">
        <f>SUM(F148:F150)</f>
        <v>40</v>
      </c>
      <c r="G151" s="69">
        <v>58</v>
      </c>
      <c r="H151" s="68">
        <f t="shared" ref="H151:Y151" si="25">SUM(H148:H150)</f>
        <v>40</v>
      </c>
      <c r="I151" s="69">
        <f t="shared" si="25"/>
        <v>0</v>
      </c>
      <c r="J151" s="68">
        <f t="shared" si="25"/>
        <v>40</v>
      </c>
      <c r="K151" s="69">
        <f t="shared" si="25"/>
        <v>41</v>
      </c>
      <c r="L151" s="68">
        <f t="shared" si="25"/>
        <v>40</v>
      </c>
      <c r="M151" s="69">
        <f t="shared" si="25"/>
        <v>45</v>
      </c>
      <c r="N151" s="68">
        <f t="shared" si="25"/>
        <v>40</v>
      </c>
      <c r="O151" s="69">
        <f t="shared" si="25"/>
        <v>20</v>
      </c>
      <c r="P151" s="68">
        <f t="shared" si="25"/>
        <v>40</v>
      </c>
      <c r="Q151" s="69">
        <f t="shared" si="25"/>
        <v>0</v>
      </c>
      <c r="R151" s="68">
        <f t="shared" si="25"/>
        <v>40</v>
      </c>
      <c r="S151" s="69">
        <f t="shared" si="25"/>
        <v>30</v>
      </c>
      <c r="T151" s="68">
        <f t="shared" si="25"/>
        <v>40</v>
      </c>
      <c r="U151" s="69">
        <f t="shared" si="25"/>
        <v>38</v>
      </c>
      <c r="V151" s="68">
        <f t="shared" si="25"/>
        <v>40</v>
      </c>
      <c r="W151" s="69">
        <f t="shared" si="25"/>
        <v>26</v>
      </c>
      <c r="X151" s="68">
        <f t="shared" si="25"/>
        <v>40</v>
      </c>
      <c r="Y151" s="69">
        <f t="shared" si="25"/>
        <v>26</v>
      </c>
      <c r="Z151" s="68">
        <f>SUM(Z149:Z150)</f>
        <v>0</v>
      </c>
      <c r="AA151" s="69">
        <f>SUM(AA149:AA150)</f>
        <v>0</v>
      </c>
    </row>
    <row r="152" spans="1:27" s="22" customFormat="1" thickBot="1">
      <c r="A152" s="35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s="4" customFormat="1" ht="15" customHeight="1">
      <c r="A153" s="185" t="s">
        <v>63</v>
      </c>
      <c r="B153" s="178" t="s">
        <v>3</v>
      </c>
      <c r="C153" s="187"/>
      <c r="D153" s="178" t="s">
        <v>4</v>
      </c>
      <c r="E153" s="187"/>
      <c r="F153" s="178" t="s">
        <v>5</v>
      </c>
      <c r="G153" s="187"/>
      <c r="H153" s="178" t="s">
        <v>6</v>
      </c>
      <c r="I153" s="187"/>
      <c r="J153" s="178" t="s">
        <v>7</v>
      </c>
      <c r="K153" s="187"/>
      <c r="L153" s="178" t="s">
        <v>8</v>
      </c>
      <c r="M153" s="187"/>
      <c r="N153" s="177" t="s">
        <v>75</v>
      </c>
      <c r="O153" s="178"/>
      <c r="P153" s="177" t="s">
        <v>76</v>
      </c>
      <c r="Q153" s="178"/>
      <c r="R153" s="177" t="s">
        <v>77</v>
      </c>
      <c r="S153" s="178"/>
      <c r="T153" s="177" t="s">
        <v>78</v>
      </c>
      <c r="U153" s="178"/>
      <c r="V153" s="177" t="s">
        <v>79</v>
      </c>
      <c r="W153" s="178"/>
      <c r="X153" s="177" t="s">
        <v>80</v>
      </c>
      <c r="Y153" s="178"/>
      <c r="Z153" s="7" t="s">
        <v>81</v>
      </c>
      <c r="AA153" s="8"/>
    </row>
    <row r="154" spans="1:27" s="4" customFormat="1" ht="14.25">
      <c r="A154" s="186"/>
      <c r="B154" s="9" t="s">
        <v>9</v>
      </c>
      <c r="C154" s="10" t="s">
        <v>10</v>
      </c>
      <c r="D154" s="9" t="s">
        <v>9</v>
      </c>
      <c r="E154" s="10" t="s">
        <v>10</v>
      </c>
      <c r="F154" s="9" t="s">
        <v>9</v>
      </c>
      <c r="G154" s="10" t="s">
        <v>10</v>
      </c>
      <c r="H154" s="9" t="s">
        <v>9</v>
      </c>
      <c r="I154" s="10" t="s">
        <v>10</v>
      </c>
      <c r="J154" s="9" t="s">
        <v>9</v>
      </c>
      <c r="K154" s="10" t="s">
        <v>10</v>
      </c>
      <c r="L154" s="9" t="s">
        <v>9</v>
      </c>
      <c r="M154" s="10" t="s">
        <v>10</v>
      </c>
      <c r="N154" s="9" t="s">
        <v>9</v>
      </c>
      <c r="O154" s="10" t="s">
        <v>10</v>
      </c>
      <c r="P154" s="9" t="s">
        <v>9</v>
      </c>
      <c r="Q154" s="10" t="s">
        <v>10</v>
      </c>
      <c r="R154" s="9" t="s">
        <v>9</v>
      </c>
      <c r="S154" s="10" t="s">
        <v>10</v>
      </c>
      <c r="T154" s="9" t="s">
        <v>9</v>
      </c>
      <c r="U154" s="10" t="s">
        <v>10</v>
      </c>
      <c r="V154" s="9" t="s">
        <v>9</v>
      </c>
      <c r="W154" s="10" t="s">
        <v>10</v>
      </c>
      <c r="X154" s="9" t="s">
        <v>9</v>
      </c>
      <c r="Y154" s="10" t="s">
        <v>10</v>
      </c>
      <c r="Z154" s="11" t="s">
        <v>9</v>
      </c>
      <c r="AA154" s="10" t="s">
        <v>10</v>
      </c>
    </row>
    <row r="155" spans="1:27" s="4" customFormat="1" ht="14.25">
      <c r="A155" s="70" t="s">
        <v>52</v>
      </c>
      <c r="B155" s="76">
        <v>260</v>
      </c>
      <c r="C155" s="72">
        <v>131</v>
      </c>
      <c r="D155" s="76">
        <v>260</v>
      </c>
      <c r="E155" s="72">
        <v>179</v>
      </c>
      <c r="F155" s="76">
        <v>260</v>
      </c>
      <c r="G155" s="72">
        <v>167</v>
      </c>
      <c r="H155" s="76">
        <v>260</v>
      </c>
      <c r="I155" s="72">
        <v>74</v>
      </c>
      <c r="J155" s="76">
        <v>260</v>
      </c>
      <c r="K155" s="72">
        <v>127</v>
      </c>
      <c r="L155" s="76">
        <v>260</v>
      </c>
      <c r="M155" s="72">
        <v>105</v>
      </c>
      <c r="N155" s="76">
        <v>260</v>
      </c>
      <c r="O155" s="72">
        <v>85</v>
      </c>
      <c r="P155" s="76">
        <v>260</v>
      </c>
      <c r="Q155" s="72">
        <v>51</v>
      </c>
      <c r="R155" s="76">
        <v>260</v>
      </c>
      <c r="S155" s="72">
        <v>312</v>
      </c>
      <c r="T155" s="76">
        <v>260</v>
      </c>
      <c r="U155" s="72">
        <v>288</v>
      </c>
      <c r="V155" s="76">
        <v>260</v>
      </c>
      <c r="W155" s="101">
        <v>141</v>
      </c>
      <c r="X155" s="76">
        <v>260</v>
      </c>
      <c r="Y155" s="101">
        <v>79</v>
      </c>
      <c r="Z155" s="73">
        <f>P155+R155+T155+V155+X155+N155</f>
        <v>1560</v>
      </c>
      <c r="AA155" s="74">
        <f>Q155+S155+U155+W155+Y155+O155</f>
        <v>956</v>
      </c>
    </row>
    <row r="156" spans="1:27" s="4" customFormat="1" ht="14.25">
      <c r="A156" s="70" t="s">
        <v>53</v>
      </c>
      <c r="B156" s="76" t="s">
        <v>12</v>
      </c>
      <c r="C156" s="72">
        <v>0</v>
      </c>
      <c r="D156" s="76" t="s">
        <v>12</v>
      </c>
      <c r="E156" s="72">
        <v>283</v>
      </c>
      <c r="F156" s="76" t="s">
        <v>12</v>
      </c>
      <c r="G156" s="72">
        <v>480</v>
      </c>
      <c r="H156" s="76" t="s">
        <v>12</v>
      </c>
      <c r="I156" s="72">
        <v>522</v>
      </c>
      <c r="J156" s="76" t="s">
        <v>12</v>
      </c>
      <c r="K156" s="72">
        <v>578</v>
      </c>
      <c r="L156" s="76" t="s">
        <v>12</v>
      </c>
      <c r="M156" s="72">
        <v>357</v>
      </c>
      <c r="N156" s="76" t="s">
        <v>12</v>
      </c>
      <c r="O156" s="72">
        <v>161</v>
      </c>
      <c r="P156" s="76" t="s">
        <v>12</v>
      </c>
      <c r="Q156" s="72">
        <v>349</v>
      </c>
      <c r="R156" s="76" t="s">
        <v>12</v>
      </c>
      <c r="S156" s="72">
        <v>479</v>
      </c>
      <c r="T156" s="76" t="s">
        <v>12</v>
      </c>
      <c r="U156" s="72">
        <v>508</v>
      </c>
      <c r="V156" s="76" t="s">
        <v>12</v>
      </c>
      <c r="W156" s="72">
        <v>467</v>
      </c>
      <c r="X156" s="76" t="s">
        <v>12</v>
      </c>
      <c r="Y156" s="72">
        <v>379</v>
      </c>
      <c r="Z156" s="73" t="s">
        <v>12</v>
      </c>
      <c r="AA156" s="74">
        <f>Q156+S156+U156+W156+Y156+O156</f>
        <v>2343</v>
      </c>
    </row>
    <row r="157" spans="1:27" s="4" customFormat="1" ht="14.25">
      <c r="A157" s="70" t="s">
        <v>54</v>
      </c>
      <c r="B157" s="76" t="s">
        <v>12</v>
      </c>
      <c r="C157" s="72">
        <v>0</v>
      </c>
      <c r="D157" s="76" t="s">
        <v>12</v>
      </c>
      <c r="E157" s="72">
        <v>65</v>
      </c>
      <c r="F157" s="76" t="s">
        <v>12</v>
      </c>
      <c r="G157" s="72">
        <v>142</v>
      </c>
      <c r="H157" s="76" t="s">
        <v>12</v>
      </c>
      <c r="I157" s="72">
        <v>156</v>
      </c>
      <c r="J157" s="76" t="s">
        <v>12</v>
      </c>
      <c r="K157" s="72">
        <v>116</v>
      </c>
      <c r="L157" s="76" t="s">
        <v>12</v>
      </c>
      <c r="M157" s="72">
        <v>98</v>
      </c>
      <c r="N157" s="76" t="s">
        <v>12</v>
      </c>
      <c r="O157" s="72">
        <v>48</v>
      </c>
      <c r="P157" s="76" t="s">
        <v>12</v>
      </c>
      <c r="Q157" s="72">
        <v>89</v>
      </c>
      <c r="R157" s="76" t="s">
        <v>12</v>
      </c>
      <c r="S157" s="72">
        <v>118</v>
      </c>
      <c r="T157" s="76" t="s">
        <v>12</v>
      </c>
      <c r="U157" s="72">
        <v>160</v>
      </c>
      <c r="V157" s="76" t="s">
        <v>12</v>
      </c>
      <c r="W157" s="72">
        <v>145</v>
      </c>
      <c r="X157" s="76" t="s">
        <v>12</v>
      </c>
      <c r="Y157" s="72">
        <v>105</v>
      </c>
      <c r="Z157" s="73" t="s">
        <v>12</v>
      </c>
      <c r="AA157" s="74">
        <f>Q157+S157+U157+W157+Y157+O157</f>
        <v>665</v>
      </c>
    </row>
    <row r="158" spans="1:27" s="4" customFormat="1" thickBot="1">
      <c r="A158" s="67" t="s">
        <v>16</v>
      </c>
      <c r="B158" s="68">
        <f>SUM(B155:B157)</f>
        <v>260</v>
      </c>
      <c r="C158" s="69">
        <f>SUM(C155:C157)</f>
        <v>131</v>
      </c>
      <c r="D158" s="68">
        <f>SUM(D155:D157)</f>
        <v>260</v>
      </c>
      <c r="E158" s="69">
        <v>527</v>
      </c>
      <c r="F158" s="68">
        <f>SUM(F155:F157)</f>
        <v>260</v>
      </c>
      <c r="G158" s="69">
        <v>789</v>
      </c>
      <c r="H158" s="68">
        <f t="shared" ref="H158:Y158" si="26">SUM(H155:H157)</f>
        <v>260</v>
      </c>
      <c r="I158" s="69">
        <f t="shared" si="26"/>
        <v>752</v>
      </c>
      <c r="J158" s="68">
        <f t="shared" si="26"/>
        <v>260</v>
      </c>
      <c r="K158" s="69">
        <f t="shared" si="26"/>
        <v>821</v>
      </c>
      <c r="L158" s="68">
        <f t="shared" si="26"/>
        <v>260</v>
      </c>
      <c r="M158" s="69">
        <f t="shared" si="26"/>
        <v>560</v>
      </c>
      <c r="N158" s="68">
        <f t="shared" si="26"/>
        <v>260</v>
      </c>
      <c r="O158" s="69">
        <f t="shared" si="26"/>
        <v>294</v>
      </c>
      <c r="P158" s="68">
        <f t="shared" si="26"/>
        <v>260</v>
      </c>
      <c r="Q158" s="69">
        <f t="shared" si="26"/>
        <v>489</v>
      </c>
      <c r="R158" s="68">
        <f t="shared" si="26"/>
        <v>260</v>
      </c>
      <c r="S158" s="69">
        <f t="shared" si="26"/>
        <v>909</v>
      </c>
      <c r="T158" s="68">
        <f t="shared" si="26"/>
        <v>260</v>
      </c>
      <c r="U158" s="69">
        <f t="shared" si="26"/>
        <v>956</v>
      </c>
      <c r="V158" s="68">
        <f t="shared" si="26"/>
        <v>260</v>
      </c>
      <c r="W158" s="69">
        <f t="shared" si="26"/>
        <v>753</v>
      </c>
      <c r="X158" s="68">
        <f t="shared" si="26"/>
        <v>260</v>
      </c>
      <c r="Y158" s="69">
        <f t="shared" si="26"/>
        <v>563</v>
      </c>
      <c r="Z158" s="68">
        <f>SUM(Z156:Z157)</f>
        <v>0</v>
      </c>
      <c r="AA158" s="69">
        <f>SUM(AA156:AA157)</f>
        <v>3008</v>
      </c>
    </row>
    <row r="159" spans="1:27" s="22" customFormat="1" thickBot="1">
      <c r="A159" s="35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s="4" customFormat="1" ht="15" customHeight="1">
      <c r="A160" s="185" t="s">
        <v>64</v>
      </c>
      <c r="B160" s="178" t="s">
        <v>3</v>
      </c>
      <c r="C160" s="187"/>
      <c r="D160" s="178" t="s">
        <v>4</v>
      </c>
      <c r="E160" s="187"/>
      <c r="F160" s="178" t="s">
        <v>5</v>
      </c>
      <c r="G160" s="187"/>
      <c r="H160" s="178" t="s">
        <v>6</v>
      </c>
      <c r="I160" s="187"/>
      <c r="J160" s="178" t="s">
        <v>7</v>
      </c>
      <c r="K160" s="187"/>
      <c r="L160" s="178" t="s">
        <v>8</v>
      </c>
      <c r="M160" s="187"/>
      <c r="N160" s="177" t="s">
        <v>75</v>
      </c>
      <c r="O160" s="178"/>
      <c r="P160" s="177" t="s">
        <v>76</v>
      </c>
      <c r="Q160" s="178"/>
      <c r="R160" s="177" t="s">
        <v>77</v>
      </c>
      <c r="S160" s="178"/>
      <c r="T160" s="177" t="s">
        <v>78</v>
      </c>
      <c r="U160" s="178"/>
      <c r="V160" s="177" t="s">
        <v>79</v>
      </c>
      <c r="W160" s="178"/>
      <c r="X160" s="177" t="s">
        <v>80</v>
      </c>
      <c r="Y160" s="178"/>
      <c r="Z160" s="7" t="s">
        <v>81</v>
      </c>
      <c r="AA160" s="8"/>
    </row>
    <row r="161" spans="1:27" s="4" customFormat="1" ht="14.25">
      <c r="A161" s="186"/>
      <c r="B161" s="9" t="s">
        <v>9</v>
      </c>
      <c r="C161" s="10" t="s">
        <v>10</v>
      </c>
      <c r="D161" s="9" t="s">
        <v>9</v>
      </c>
      <c r="E161" s="10" t="s">
        <v>10</v>
      </c>
      <c r="F161" s="9" t="s">
        <v>9</v>
      </c>
      <c r="G161" s="10" t="s">
        <v>10</v>
      </c>
      <c r="H161" s="9" t="s">
        <v>9</v>
      </c>
      <c r="I161" s="10" t="s">
        <v>10</v>
      </c>
      <c r="J161" s="9" t="s">
        <v>9</v>
      </c>
      <c r="K161" s="10" t="s">
        <v>10</v>
      </c>
      <c r="L161" s="9" t="s">
        <v>9</v>
      </c>
      <c r="M161" s="10" t="s">
        <v>10</v>
      </c>
      <c r="N161" s="9" t="s">
        <v>9</v>
      </c>
      <c r="O161" s="10" t="s">
        <v>10</v>
      </c>
      <c r="P161" s="9" t="s">
        <v>9</v>
      </c>
      <c r="Q161" s="10" t="s">
        <v>10</v>
      </c>
      <c r="R161" s="9" t="s">
        <v>9</v>
      </c>
      <c r="S161" s="10" t="s">
        <v>10</v>
      </c>
      <c r="T161" s="9" t="s">
        <v>9</v>
      </c>
      <c r="U161" s="10" t="s">
        <v>10</v>
      </c>
      <c r="V161" s="9" t="s">
        <v>9</v>
      </c>
      <c r="W161" s="10" t="s">
        <v>10</v>
      </c>
      <c r="X161" s="9" t="s">
        <v>9</v>
      </c>
      <c r="Y161" s="10" t="s">
        <v>10</v>
      </c>
      <c r="Z161" s="11" t="s">
        <v>9</v>
      </c>
      <c r="AA161" s="10" t="s">
        <v>10</v>
      </c>
    </row>
    <row r="162" spans="1:27" s="4" customFormat="1" ht="14.25">
      <c r="A162" s="70" t="s">
        <v>52</v>
      </c>
      <c r="B162" s="76">
        <v>50</v>
      </c>
      <c r="C162" s="72">
        <v>41</v>
      </c>
      <c r="D162" s="76">
        <v>50</v>
      </c>
      <c r="E162" s="77">
        <v>20</v>
      </c>
      <c r="F162" s="76">
        <v>50</v>
      </c>
      <c r="G162" s="77">
        <v>7</v>
      </c>
      <c r="H162" s="76">
        <v>50</v>
      </c>
      <c r="I162" s="77">
        <v>39</v>
      </c>
      <c r="J162" s="76">
        <v>50</v>
      </c>
      <c r="K162" s="77">
        <v>36</v>
      </c>
      <c r="L162" s="76">
        <v>50</v>
      </c>
      <c r="M162" s="72">
        <v>40</v>
      </c>
      <c r="N162" s="76">
        <v>50</v>
      </c>
      <c r="O162" s="72">
        <v>4</v>
      </c>
      <c r="P162" s="76">
        <v>50</v>
      </c>
      <c r="Q162" s="72">
        <v>12</v>
      </c>
      <c r="R162" s="76">
        <v>50</v>
      </c>
      <c r="S162" s="72">
        <v>0</v>
      </c>
      <c r="T162" s="76">
        <v>50</v>
      </c>
      <c r="U162" s="72">
        <v>0</v>
      </c>
      <c r="V162" s="76">
        <v>50</v>
      </c>
      <c r="W162" s="101">
        <v>15</v>
      </c>
      <c r="X162" s="76">
        <v>50</v>
      </c>
      <c r="Y162" s="101">
        <v>15</v>
      </c>
      <c r="Z162" s="73">
        <f>P162+R162+T162+V162+X162</f>
        <v>250</v>
      </c>
      <c r="AA162" s="74">
        <f>Q162+S162+U162+W162+Y162+O162</f>
        <v>46</v>
      </c>
    </row>
    <row r="163" spans="1:27" s="4" customFormat="1" ht="14.25">
      <c r="A163" s="70" t="s">
        <v>53</v>
      </c>
      <c r="B163" s="76" t="s">
        <v>12</v>
      </c>
      <c r="C163" s="72">
        <v>0</v>
      </c>
      <c r="D163" s="76" t="s">
        <v>12</v>
      </c>
      <c r="E163" s="72">
        <v>52</v>
      </c>
      <c r="F163" s="76" t="s">
        <v>12</v>
      </c>
      <c r="G163" s="72">
        <v>0</v>
      </c>
      <c r="H163" s="76" t="s">
        <v>12</v>
      </c>
      <c r="I163" s="72">
        <v>0</v>
      </c>
      <c r="J163" s="76" t="s">
        <v>12</v>
      </c>
      <c r="K163" s="72">
        <v>90</v>
      </c>
      <c r="L163" s="76" t="s">
        <v>12</v>
      </c>
      <c r="M163" s="72">
        <v>92</v>
      </c>
      <c r="N163" s="76" t="s">
        <v>12</v>
      </c>
      <c r="O163" s="72">
        <v>59</v>
      </c>
      <c r="P163" s="76" t="s">
        <v>12</v>
      </c>
      <c r="Q163" s="72">
        <v>187</v>
      </c>
      <c r="R163" s="76" t="s">
        <v>12</v>
      </c>
      <c r="S163" s="72">
        <v>112</v>
      </c>
      <c r="T163" s="76" t="s">
        <v>12</v>
      </c>
      <c r="U163" s="72">
        <v>0</v>
      </c>
      <c r="V163" s="76" t="s">
        <v>12</v>
      </c>
      <c r="W163" s="72">
        <v>78</v>
      </c>
      <c r="X163" s="76" t="s">
        <v>12</v>
      </c>
      <c r="Y163" s="72">
        <v>85</v>
      </c>
      <c r="Z163" s="73" t="s">
        <v>12</v>
      </c>
      <c r="AA163" s="74">
        <f>Q163+S163+U163+W163+Y163+O163</f>
        <v>521</v>
      </c>
    </row>
    <row r="164" spans="1:27" s="4" customFormat="1" ht="14.25">
      <c r="A164" s="70" t="s">
        <v>54</v>
      </c>
      <c r="B164" s="76" t="s">
        <v>12</v>
      </c>
      <c r="C164" s="72">
        <v>0</v>
      </c>
      <c r="D164" s="76" t="s">
        <v>12</v>
      </c>
      <c r="E164" s="72">
        <v>20</v>
      </c>
      <c r="F164" s="76" t="s">
        <v>12</v>
      </c>
      <c r="G164" s="72">
        <v>0</v>
      </c>
      <c r="H164" s="76" t="s">
        <v>12</v>
      </c>
      <c r="I164" s="72">
        <v>0</v>
      </c>
      <c r="J164" s="76" t="s">
        <v>12</v>
      </c>
      <c r="K164" s="72">
        <v>43</v>
      </c>
      <c r="L164" s="76" t="s">
        <v>12</v>
      </c>
      <c r="M164" s="72">
        <v>32</v>
      </c>
      <c r="N164" s="76" t="s">
        <v>12</v>
      </c>
      <c r="O164" s="72">
        <v>7</v>
      </c>
      <c r="P164" s="76" t="s">
        <v>12</v>
      </c>
      <c r="Q164" s="72">
        <v>31</v>
      </c>
      <c r="R164" s="76" t="s">
        <v>12</v>
      </c>
      <c r="S164" s="72">
        <v>22</v>
      </c>
      <c r="T164" s="76" t="s">
        <v>12</v>
      </c>
      <c r="U164" s="72">
        <v>0</v>
      </c>
      <c r="V164" s="76" t="s">
        <v>12</v>
      </c>
      <c r="W164" s="72">
        <v>33</v>
      </c>
      <c r="X164" s="76" t="s">
        <v>12</v>
      </c>
      <c r="Y164" s="72">
        <v>30</v>
      </c>
      <c r="Z164" s="73" t="s">
        <v>12</v>
      </c>
      <c r="AA164" s="74">
        <f>Q164+S164+U164+W164+Y164+O164</f>
        <v>123</v>
      </c>
    </row>
    <row r="165" spans="1:27" s="4" customFormat="1" thickBot="1">
      <c r="A165" s="67" t="s">
        <v>16</v>
      </c>
      <c r="B165" s="68">
        <f>SUM(B162:B164)</f>
        <v>50</v>
      </c>
      <c r="C165" s="69">
        <f>SUM(C162:C164)</f>
        <v>41</v>
      </c>
      <c r="D165" s="68">
        <f>SUM(D162:D164)</f>
        <v>50</v>
      </c>
      <c r="E165" s="69">
        <v>92</v>
      </c>
      <c r="F165" s="68">
        <f>SUM(F162:F164)</f>
        <v>50</v>
      </c>
      <c r="G165" s="69">
        <v>7</v>
      </c>
      <c r="H165" s="68">
        <f t="shared" ref="H165:Y165" si="27">SUM(H162:H164)</f>
        <v>50</v>
      </c>
      <c r="I165" s="69">
        <f t="shared" si="27"/>
        <v>39</v>
      </c>
      <c r="J165" s="68">
        <f t="shared" si="27"/>
        <v>50</v>
      </c>
      <c r="K165" s="69">
        <f t="shared" si="27"/>
        <v>169</v>
      </c>
      <c r="L165" s="68">
        <f t="shared" si="27"/>
        <v>50</v>
      </c>
      <c r="M165" s="69">
        <f t="shared" si="27"/>
        <v>164</v>
      </c>
      <c r="N165" s="68">
        <f t="shared" si="27"/>
        <v>50</v>
      </c>
      <c r="O165" s="69">
        <f t="shared" si="27"/>
        <v>70</v>
      </c>
      <c r="P165" s="68">
        <f t="shared" si="27"/>
        <v>50</v>
      </c>
      <c r="Q165" s="69">
        <f t="shared" si="27"/>
        <v>230</v>
      </c>
      <c r="R165" s="68">
        <f t="shared" si="27"/>
        <v>50</v>
      </c>
      <c r="S165" s="69">
        <f t="shared" si="27"/>
        <v>134</v>
      </c>
      <c r="T165" s="68">
        <f t="shared" si="27"/>
        <v>50</v>
      </c>
      <c r="U165" s="69">
        <f t="shared" si="27"/>
        <v>0</v>
      </c>
      <c r="V165" s="68">
        <f t="shared" si="27"/>
        <v>50</v>
      </c>
      <c r="W165" s="69">
        <f t="shared" si="27"/>
        <v>126</v>
      </c>
      <c r="X165" s="68">
        <f t="shared" si="27"/>
        <v>50</v>
      </c>
      <c r="Y165" s="69">
        <f t="shared" si="27"/>
        <v>130</v>
      </c>
      <c r="Z165" s="68">
        <f>SUM(Z163:Z164)</f>
        <v>0</v>
      </c>
      <c r="AA165" s="69">
        <f>SUM(AA163:AA164)</f>
        <v>644</v>
      </c>
    </row>
    <row r="166" spans="1:27" s="22" customFormat="1" thickBot="1">
      <c r="A166" s="35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s="4" customFormat="1" ht="15" customHeight="1">
      <c r="A167" s="185" t="s">
        <v>65</v>
      </c>
      <c r="B167" s="178" t="s">
        <v>3</v>
      </c>
      <c r="C167" s="187"/>
      <c r="D167" s="178" t="s">
        <v>4</v>
      </c>
      <c r="E167" s="187"/>
      <c r="F167" s="178" t="s">
        <v>5</v>
      </c>
      <c r="G167" s="187"/>
      <c r="H167" s="178" t="s">
        <v>6</v>
      </c>
      <c r="I167" s="187"/>
      <c r="J167" s="178" t="s">
        <v>7</v>
      </c>
      <c r="K167" s="187"/>
      <c r="L167" s="178" t="s">
        <v>8</v>
      </c>
      <c r="M167" s="187"/>
      <c r="N167" s="177" t="s">
        <v>75</v>
      </c>
      <c r="O167" s="178"/>
      <c r="P167" s="177" t="s">
        <v>76</v>
      </c>
      <c r="Q167" s="178"/>
      <c r="R167" s="177" t="s">
        <v>77</v>
      </c>
      <c r="S167" s="178"/>
      <c r="T167" s="177" t="s">
        <v>78</v>
      </c>
      <c r="U167" s="178"/>
      <c r="V167" s="177" t="s">
        <v>79</v>
      </c>
      <c r="W167" s="178"/>
      <c r="X167" s="177" t="s">
        <v>80</v>
      </c>
      <c r="Y167" s="178"/>
      <c r="Z167" s="7" t="s">
        <v>81</v>
      </c>
      <c r="AA167" s="8"/>
    </row>
    <row r="168" spans="1:27" s="4" customFormat="1" ht="14.25">
      <c r="A168" s="186"/>
      <c r="B168" s="9" t="s">
        <v>9</v>
      </c>
      <c r="C168" s="10" t="s">
        <v>10</v>
      </c>
      <c r="D168" s="9" t="s">
        <v>9</v>
      </c>
      <c r="E168" s="10" t="s">
        <v>10</v>
      </c>
      <c r="F168" s="9" t="s">
        <v>9</v>
      </c>
      <c r="G168" s="10" t="s">
        <v>10</v>
      </c>
      <c r="H168" s="9" t="s">
        <v>9</v>
      </c>
      <c r="I168" s="10" t="s">
        <v>10</v>
      </c>
      <c r="J168" s="9" t="s">
        <v>9</v>
      </c>
      <c r="K168" s="10" t="s">
        <v>10</v>
      </c>
      <c r="L168" s="9" t="s">
        <v>9</v>
      </c>
      <c r="M168" s="10" t="s">
        <v>10</v>
      </c>
      <c r="N168" s="9" t="s">
        <v>9</v>
      </c>
      <c r="O168" s="10" t="s">
        <v>10</v>
      </c>
      <c r="P168" s="9" t="s">
        <v>9</v>
      </c>
      <c r="Q168" s="10" t="s">
        <v>10</v>
      </c>
      <c r="R168" s="9" t="s">
        <v>9</v>
      </c>
      <c r="S168" s="10" t="s">
        <v>10</v>
      </c>
      <c r="T168" s="9" t="s">
        <v>9</v>
      </c>
      <c r="U168" s="10" t="s">
        <v>10</v>
      </c>
      <c r="V168" s="9" t="s">
        <v>9</v>
      </c>
      <c r="W168" s="10" t="s">
        <v>10</v>
      </c>
      <c r="X168" s="9" t="s">
        <v>9</v>
      </c>
      <c r="Y168" s="10" t="s">
        <v>10</v>
      </c>
      <c r="Z168" s="11" t="s">
        <v>9</v>
      </c>
      <c r="AA168" s="10" t="s">
        <v>10</v>
      </c>
    </row>
    <row r="169" spans="1:27" s="4" customFormat="1" ht="14.25">
      <c r="A169" s="70" t="s">
        <v>52</v>
      </c>
      <c r="B169" s="76">
        <v>130</v>
      </c>
      <c r="C169" s="72">
        <v>131</v>
      </c>
      <c r="D169" s="76">
        <v>130</v>
      </c>
      <c r="E169" s="72">
        <v>99</v>
      </c>
      <c r="F169" s="76">
        <v>130</v>
      </c>
      <c r="G169" s="72">
        <v>131</v>
      </c>
      <c r="H169" s="76">
        <v>130</v>
      </c>
      <c r="I169" s="72">
        <v>97</v>
      </c>
      <c r="J169" s="76">
        <v>130</v>
      </c>
      <c r="K169" s="72">
        <v>114</v>
      </c>
      <c r="L169" s="76">
        <v>130</v>
      </c>
      <c r="M169" s="72">
        <v>122</v>
      </c>
      <c r="N169" s="76">
        <v>130</v>
      </c>
      <c r="O169" s="72">
        <v>10</v>
      </c>
      <c r="P169" s="76">
        <v>130</v>
      </c>
      <c r="Q169" s="72">
        <v>16</v>
      </c>
      <c r="R169" s="76">
        <v>130</v>
      </c>
      <c r="S169" s="72">
        <v>11</v>
      </c>
      <c r="T169" s="76">
        <v>130</v>
      </c>
      <c r="U169" s="72">
        <v>69</v>
      </c>
      <c r="V169" s="76">
        <v>80</v>
      </c>
      <c r="W169" s="101">
        <v>99</v>
      </c>
      <c r="X169" s="76">
        <v>80</v>
      </c>
      <c r="Y169" s="101">
        <v>18</v>
      </c>
      <c r="Z169" s="73">
        <f>P169+R169+T169+V169+X169+N169</f>
        <v>680</v>
      </c>
      <c r="AA169" s="74">
        <f>Q169+S169+U169+W169+Y169+O169</f>
        <v>223</v>
      </c>
    </row>
    <row r="170" spans="1:27" s="4" customFormat="1" ht="14.25">
      <c r="A170" s="70" t="s">
        <v>53</v>
      </c>
      <c r="B170" s="76" t="s">
        <v>12</v>
      </c>
      <c r="C170" s="72">
        <v>91</v>
      </c>
      <c r="D170" s="76" t="s">
        <v>12</v>
      </c>
      <c r="E170" s="72">
        <v>71</v>
      </c>
      <c r="F170" s="76" t="s">
        <v>12</v>
      </c>
      <c r="G170" s="72">
        <v>96</v>
      </c>
      <c r="H170" s="76" t="s">
        <v>12</v>
      </c>
      <c r="I170" s="72">
        <v>81</v>
      </c>
      <c r="J170" s="76" t="s">
        <v>12</v>
      </c>
      <c r="K170" s="72">
        <v>96</v>
      </c>
      <c r="L170" s="76" t="s">
        <v>12</v>
      </c>
      <c r="M170" s="72">
        <v>63</v>
      </c>
      <c r="N170" s="76" t="s">
        <v>12</v>
      </c>
      <c r="O170" s="72">
        <v>67</v>
      </c>
      <c r="P170" s="76" t="s">
        <v>12</v>
      </c>
      <c r="Q170" s="72">
        <v>88</v>
      </c>
      <c r="R170" s="76" t="s">
        <v>12</v>
      </c>
      <c r="S170" s="72">
        <v>72</v>
      </c>
      <c r="T170" s="76" t="s">
        <v>12</v>
      </c>
      <c r="U170" s="72">
        <v>27</v>
      </c>
      <c r="V170" s="76" t="s">
        <v>12</v>
      </c>
      <c r="W170" s="72">
        <v>59</v>
      </c>
      <c r="X170" s="76" t="s">
        <v>12</v>
      </c>
      <c r="Y170" s="72">
        <v>54</v>
      </c>
      <c r="Z170" s="73" t="s">
        <v>12</v>
      </c>
      <c r="AA170" s="74">
        <f>Q170+S170+U170+W170+Y170+O170</f>
        <v>367</v>
      </c>
    </row>
    <row r="171" spans="1:27" s="4" customFormat="1" ht="14.25">
      <c r="A171" s="70" t="s">
        <v>54</v>
      </c>
      <c r="B171" s="76" t="s">
        <v>12</v>
      </c>
      <c r="C171" s="72">
        <v>46</v>
      </c>
      <c r="D171" s="76" t="s">
        <v>12</v>
      </c>
      <c r="E171" s="72">
        <v>34</v>
      </c>
      <c r="F171" s="76" t="s">
        <v>12</v>
      </c>
      <c r="G171" s="72">
        <v>70</v>
      </c>
      <c r="H171" s="76" t="s">
        <v>12</v>
      </c>
      <c r="I171" s="72">
        <v>55</v>
      </c>
      <c r="J171" s="76" t="s">
        <v>12</v>
      </c>
      <c r="K171" s="72">
        <v>42</v>
      </c>
      <c r="L171" s="76" t="s">
        <v>12</v>
      </c>
      <c r="M171" s="72">
        <v>34</v>
      </c>
      <c r="N171" s="76" t="s">
        <v>12</v>
      </c>
      <c r="O171" s="72">
        <v>66</v>
      </c>
      <c r="P171" s="76" t="s">
        <v>12</v>
      </c>
      <c r="Q171" s="72">
        <v>61</v>
      </c>
      <c r="R171" s="76" t="s">
        <v>12</v>
      </c>
      <c r="S171" s="72">
        <v>47</v>
      </c>
      <c r="T171" s="76" t="s">
        <v>12</v>
      </c>
      <c r="U171" s="72">
        <v>30</v>
      </c>
      <c r="V171" s="76" t="s">
        <v>12</v>
      </c>
      <c r="W171" s="72">
        <v>47</v>
      </c>
      <c r="X171" s="76" t="s">
        <v>12</v>
      </c>
      <c r="Y171" s="72">
        <v>39</v>
      </c>
      <c r="Z171" s="73" t="s">
        <v>12</v>
      </c>
      <c r="AA171" s="74">
        <f>Q171+S171+U171+W171+Y171+O171</f>
        <v>290</v>
      </c>
    </row>
    <row r="172" spans="1:27" s="4" customFormat="1" thickBot="1">
      <c r="A172" s="67" t="s">
        <v>16</v>
      </c>
      <c r="B172" s="68">
        <f>SUM(B169:B171)</f>
        <v>130</v>
      </c>
      <c r="C172" s="69">
        <f>SUM(C169:C171)</f>
        <v>268</v>
      </c>
      <c r="D172" s="68">
        <f>SUM(D169:D171)</f>
        <v>130</v>
      </c>
      <c r="E172" s="69">
        <v>204</v>
      </c>
      <c r="F172" s="68">
        <f>SUM(F169:F171)</f>
        <v>130</v>
      </c>
      <c r="G172" s="69">
        <v>297</v>
      </c>
      <c r="H172" s="68">
        <f t="shared" ref="H172:Y172" si="28">SUM(H169:H171)</f>
        <v>130</v>
      </c>
      <c r="I172" s="69">
        <f t="shared" si="28"/>
        <v>233</v>
      </c>
      <c r="J172" s="68">
        <f t="shared" si="28"/>
        <v>130</v>
      </c>
      <c r="K172" s="69">
        <f t="shared" si="28"/>
        <v>252</v>
      </c>
      <c r="L172" s="68">
        <f t="shared" si="28"/>
        <v>130</v>
      </c>
      <c r="M172" s="69">
        <f t="shared" si="28"/>
        <v>219</v>
      </c>
      <c r="N172" s="68">
        <f t="shared" si="28"/>
        <v>130</v>
      </c>
      <c r="O172" s="69">
        <f t="shared" si="28"/>
        <v>143</v>
      </c>
      <c r="P172" s="68">
        <f t="shared" si="28"/>
        <v>130</v>
      </c>
      <c r="Q172" s="69">
        <f t="shared" si="28"/>
        <v>165</v>
      </c>
      <c r="R172" s="68">
        <f t="shared" si="28"/>
        <v>130</v>
      </c>
      <c r="S172" s="69">
        <f t="shared" si="28"/>
        <v>130</v>
      </c>
      <c r="T172" s="68">
        <f t="shared" si="28"/>
        <v>130</v>
      </c>
      <c r="U172" s="69">
        <f t="shared" si="28"/>
        <v>126</v>
      </c>
      <c r="V172" s="68">
        <f t="shared" si="28"/>
        <v>80</v>
      </c>
      <c r="W172" s="69">
        <f t="shared" si="28"/>
        <v>205</v>
      </c>
      <c r="X172" s="68">
        <f t="shared" si="28"/>
        <v>80</v>
      </c>
      <c r="Y172" s="69">
        <f t="shared" si="28"/>
        <v>111</v>
      </c>
      <c r="Z172" s="68">
        <f>SUM(Z170:Z171)</f>
        <v>0</v>
      </c>
      <c r="AA172" s="69">
        <f>SUM(AA170:AA171)</f>
        <v>657</v>
      </c>
    </row>
    <row r="173" spans="1:27" s="22" customFormat="1" thickBot="1">
      <c r="A173" s="35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s="4" customFormat="1" ht="15" customHeight="1">
      <c r="A174" s="185" t="s">
        <v>66</v>
      </c>
      <c r="B174" s="178" t="s">
        <v>3</v>
      </c>
      <c r="C174" s="187"/>
      <c r="D174" s="178" t="s">
        <v>4</v>
      </c>
      <c r="E174" s="187"/>
      <c r="F174" s="178" t="s">
        <v>5</v>
      </c>
      <c r="G174" s="187"/>
      <c r="H174" s="178" t="s">
        <v>6</v>
      </c>
      <c r="I174" s="187"/>
      <c r="J174" s="178" t="s">
        <v>7</v>
      </c>
      <c r="K174" s="187"/>
      <c r="L174" s="178" t="s">
        <v>8</v>
      </c>
      <c r="M174" s="187"/>
      <c r="N174" s="177" t="s">
        <v>75</v>
      </c>
      <c r="O174" s="178"/>
      <c r="P174" s="177" t="s">
        <v>76</v>
      </c>
      <c r="Q174" s="178"/>
      <c r="R174" s="177" t="s">
        <v>77</v>
      </c>
      <c r="S174" s="178"/>
      <c r="T174" s="177" t="s">
        <v>78</v>
      </c>
      <c r="U174" s="178"/>
      <c r="V174" s="177" t="s">
        <v>79</v>
      </c>
      <c r="W174" s="178"/>
      <c r="X174" s="177" t="s">
        <v>80</v>
      </c>
      <c r="Y174" s="178"/>
      <c r="Z174" s="7" t="s">
        <v>81</v>
      </c>
      <c r="AA174" s="8"/>
    </row>
    <row r="175" spans="1:27" s="4" customFormat="1" ht="14.25">
      <c r="A175" s="186"/>
      <c r="B175" s="9" t="s">
        <v>9</v>
      </c>
      <c r="C175" s="10" t="s">
        <v>10</v>
      </c>
      <c r="D175" s="9" t="s">
        <v>9</v>
      </c>
      <c r="E175" s="10" t="s">
        <v>10</v>
      </c>
      <c r="F175" s="9" t="s">
        <v>9</v>
      </c>
      <c r="G175" s="10" t="s">
        <v>10</v>
      </c>
      <c r="H175" s="9" t="s">
        <v>9</v>
      </c>
      <c r="I175" s="10" t="s">
        <v>10</v>
      </c>
      <c r="J175" s="9" t="s">
        <v>9</v>
      </c>
      <c r="K175" s="10" t="s">
        <v>10</v>
      </c>
      <c r="L175" s="9" t="s">
        <v>9</v>
      </c>
      <c r="M175" s="10" t="s">
        <v>10</v>
      </c>
      <c r="N175" s="9" t="s">
        <v>9</v>
      </c>
      <c r="O175" s="10" t="s">
        <v>10</v>
      </c>
      <c r="P175" s="9" t="s">
        <v>9</v>
      </c>
      <c r="Q175" s="10" t="s">
        <v>10</v>
      </c>
      <c r="R175" s="9" t="s">
        <v>9</v>
      </c>
      <c r="S175" s="10" t="s">
        <v>10</v>
      </c>
      <c r="T175" s="9" t="s">
        <v>9</v>
      </c>
      <c r="U175" s="10" t="s">
        <v>10</v>
      </c>
      <c r="V175" s="9" t="s">
        <v>9</v>
      </c>
      <c r="W175" s="10" t="s">
        <v>10</v>
      </c>
      <c r="X175" s="9" t="s">
        <v>9</v>
      </c>
      <c r="Y175" s="10" t="s">
        <v>10</v>
      </c>
      <c r="Z175" s="11" t="s">
        <v>9</v>
      </c>
      <c r="AA175" s="10" t="s">
        <v>10</v>
      </c>
    </row>
    <row r="176" spans="1:27" s="4" customFormat="1" ht="14.25">
      <c r="A176" s="70" t="s">
        <v>52</v>
      </c>
      <c r="B176" s="76">
        <v>20</v>
      </c>
      <c r="C176" s="72">
        <v>15</v>
      </c>
      <c r="D176" s="76">
        <v>20</v>
      </c>
      <c r="E176" s="72">
        <v>18</v>
      </c>
      <c r="F176" s="76">
        <v>20</v>
      </c>
      <c r="G176" s="72">
        <v>21</v>
      </c>
      <c r="H176" s="76">
        <v>20</v>
      </c>
      <c r="I176" s="72">
        <v>10</v>
      </c>
      <c r="J176" s="76">
        <v>20</v>
      </c>
      <c r="K176" s="72">
        <v>17</v>
      </c>
      <c r="L176" s="76">
        <v>20</v>
      </c>
      <c r="M176" s="72">
        <v>16</v>
      </c>
      <c r="N176" s="76">
        <v>20</v>
      </c>
      <c r="O176" s="72">
        <v>16</v>
      </c>
      <c r="P176" s="76">
        <v>20</v>
      </c>
      <c r="Q176" s="72">
        <v>14</v>
      </c>
      <c r="R176" s="76">
        <v>20</v>
      </c>
      <c r="S176" s="72">
        <v>6</v>
      </c>
      <c r="T176" s="76">
        <v>20</v>
      </c>
      <c r="U176" s="72">
        <v>7</v>
      </c>
      <c r="V176" s="76">
        <v>15</v>
      </c>
      <c r="W176" s="101">
        <v>17</v>
      </c>
      <c r="X176" s="76">
        <v>15</v>
      </c>
      <c r="Y176" s="101">
        <v>19</v>
      </c>
      <c r="Z176" s="73">
        <f>P176+R176+T176+V176+X176</f>
        <v>90</v>
      </c>
      <c r="AA176" s="74">
        <f>Q176+S176+U176+W176+Y176</f>
        <v>63</v>
      </c>
    </row>
    <row r="177" spans="1:27" s="4" customFormat="1" ht="14.25">
      <c r="A177" s="70" t="s">
        <v>53</v>
      </c>
      <c r="B177" s="76" t="s">
        <v>12</v>
      </c>
      <c r="C177" s="72">
        <v>1</v>
      </c>
      <c r="D177" s="76" t="s">
        <v>12</v>
      </c>
      <c r="E177" s="72">
        <v>1</v>
      </c>
      <c r="F177" s="76" t="s">
        <v>12</v>
      </c>
      <c r="G177" s="72">
        <v>1</v>
      </c>
      <c r="H177" s="76" t="s">
        <v>12</v>
      </c>
      <c r="I177" s="72">
        <v>0</v>
      </c>
      <c r="J177" s="76" t="s">
        <v>12</v>
      </c>
      <c r="K177" s="72">
        <v>1</v>
      </c>
      <c r="L177" s="76" t="s">
        <v>12</v>
      </c>
      <c r="M177" s="72">
        <v>0</v>
      </c>
      <c r="N177" s="76" t="s">
        <v>12</v>
      </c>
      <c r="O177" s="72">
        <v>1</v>
      </c>
      <c r="P177" s="76" t="s">
        <v>12</v>
      </c>
      <c r="Q177" s="72">
        <v>0</v>
      </c>
      <c r="R177" s="76" t="s">
        <v>12</v>
      </c>
      <c r="S177" s="72">
        <v>0</v>
      </c>
      <c r="T177" s="76" t="s">
        <v>12</v>
      </c>
      <c r="U177" s="72">
        <v>0</v>
      </c>
      <c r="V177" s="76" t="s">
        <v>12</v>
      </c>
      <c r="W177" s="72">
        <v>0</v>
      </c>
      <c r="X177" s="76" t="s">
        <v>12</v>
      </c>
      <c r="Y177" s="72">
        <v>0</v>
      </c>
      <c r="Z177" s="73" t="s">
        <v>12</v>
      </c>
      <c r="AA177" s="74">
        <f>Q177+S177+U177+W177+Y177</f>
        <v>0</v>
      </c>
    </row>
    <row r="178" spans="1:27" s="4" customFormat="1" ht="14.25">
      <c r="A178" s="70" t="s">
        <v>54</v>
      </c>
      <c r="B178" s="76" t="s">
        <v>12</v>
      </c>
      <c r="C178" s="72">
        <v>0</v>
      </c>
      <c r="D178" s="76" t="s">
        <v>12</v>
      </c>
      <c r="E178" s="72">
        <v>0</v>
      </c>
      <c r="F178" s="76" t="s">
        <v>12</v>
      </c>
      <c r="G178" s="72">
        <v>0</v>
      </c>
      <c r="H178" s="76" t="s">
        <v>12</v>
      </c>
      <c r="I178" s="72">
        <v>0</v>
      </c>
      <c r="J178" s="76" t="s">
        <v>12</v>
      </c>
      <c r="K178" s="72">
        <v>0</v>
      </c>
      <c r="L178" s="76" t="s">
        <v>12</v>
      </c>
      <c r="M178" s="72">
        <v>0</v>
      </c>
      <c r="N178" s="76" t="s">
        <v>12</v>
      </c>
      <c r="O178" s="72">
        <v>0</v>
      </c>
      <c r="P178" s="76" t="s">
        <v>12</v>
      </c>
      <c r="Q178" s="72">
        <v>0</v>
      </c>
      <c r="R178" s="76" t="s">
        <v>12</v>
      </c>
      <c r="S178" s="72">
        <v>0</v>
      </c>
      <c r="T178" s="76" t="s">
        <v>12</v>
      </c>
      <c r="U178" s="72">
        <v>0</v>
      </c>
      <c r="V178" s="76" t="s">
        <v>12</v>
      </c>
      <c r="W178" s="72">
        <v>0</v>
      </c>
      <c r="X178" s="76" t="s">
        <v>12</v>
      </c>
      <c r="Y178" s="72">
        <v>1</v>
      </c>
      <c r="Z178" s="73" t="s">
        <v>12</v>
      </c>
      <c r="AA178" s="74">
        <f>Q178+S178+U178+W178+Y178</f>
        <v>1</v>
      </c>
    </row>
    <row r="179" spans="1:27" s="4" customFormat="1" thickBot="1">
      <c r="A179" s="67" t="s">
        <v>16</v>
      </c>
      <c r="B179" s="68">
        <f>SUM(B176:B178)</f>
        <v>20</v>
      </c>
      <c r="C179" s="69">
        <f>SUM(C176:C178)</f>
        <v>16</v>
      </c>
      <c r="D179" s="68">
        <f>SUM(D176:D178)</f>
        <v>20</v>
      </c>
      <c r="E179" s="69">
        <v>19</v>
      </c>
      <c r="F179" s="68">
        <f>SUM(F176:F178)</f>
        <v>20</v>
      </c>
      <c r="G179" s="69">
        <v>22</v>
      </c>
      <c r="H179" s="68">
        <f t="shared" ref="H179:Y179" si="29">SUM(H176:H178)</f>
        <v>20</v>
      </c>
      <c r="I179" s="69">
        <f t="shared" si="29"/>
        <v>10</v>
      </c>
      <c r="J179" s="68">
        <f t="shared" si="29"/>
        <v>20</v>
      </c>
      <c r="K179" s="69">
        <f t="shared" si="29"/>
        <v>18</v>
      </c>
      <c r="L179" s="68">
        <f t="shared" si="29"/>
        <v>20</v>
      </c>
      <c r="M179" s="69">
        <f t="shared" si="29"/>
        <v>16</v>
      </c>
      <c r="N179" s="68">
        <f t="shared" si="29"/>
        <v>20</v>
      </c>
      <c r="O179" s="69">
        <f t="shared" si="29"/>
        <v>17</v>
      </c>
      <c r="P179" s="68">
        <f t="shared" si="29"/>
        <v>20</v>
      </c>
      <c r="Q179" s="69">
        <f t="shared" si="29"/>
        <v>14</v>
      </c>
      <c r="R179" s="68">
        <f t="shared" si="29"/>
        <v>20</v>
      </c>
      <c r="S179" s="69">
        <f t="shared" si="29"/>
        <v>6</v>
      </c>
      <c r="T179" s="68">
        <f t="shared" si="29"/>
        <v>20</v>
      </c>
      <c r="U179" s="69">
        <f t="shared" si="29"/>
        <v>7</v>
      </c>
      <c r="V179" s="68">
        <f t="shared" si="29"/>
        <v>15</v>
      </c>
      <c r="W179" s="69">
        <f t="shared" si="29"/>
        <v>17</v>
      </c>
      <c r="X179" s="68">
        <f t="shared" si="29"/>
        <v>15</v>
      </c>
      <c r="Y179" s="69">
        <f t="shared" si="29"/>
        <v>20</v>
      </c>
      <c r="Z179" s="68">
        <f>SUM(Z177:Z178)</f>
        <v>0</v>
      </c>
      <c r="AA179" s="69">
        <f>SUM(AA177:AA178)</f>
        <v>1</v>
      </c>
    </row>
    <row r="180" spans="1:27" s="22" customFormat="1" thickBot="1">
      <c r="A180" s="35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s="4" customFormat="1" ht="15" customHeight="1">
      <c r="A181" s="185" t="s">
        <v>67</v>
      </c>
      <c r="B181" s="178" t="s">
        <v>3</v>
      </c>
      <c r="C181" s="187"/>
      <c r="D181" s="178" t="s">
        <v>4</v>
      </c>
      <c r="E181" s="187"/>
      <c r="F181" s="178" t="s">
        <v>5</v>
      </c>
      <c r="G181" s="187"/>
      <c r="H181" s="178" t="s">
        <v>6</v>
      </c>
      <c r="I181" s="187"/>
      <c r="J181" s="178" t="s">
        <v>7</v>
      </c>
      <c r="K181" s="187"/>
      <c r="L181" s="178" t="s">
        <v>8</v>
      </c>
      <c r="M181" s="187"/>
      <c r="N181" s="177" t="s">
        <v>75</v>
      </c>
      <c r="O181" s="178"/>
      <c r="P181" s="177" t="s">
        <v>76</v>
      </c>
      <c r="Q181" s="178"/>
      <c r="R181" s="177" t="s">
        <v>77</v>
      </c>
      <c r="S181" s="178"/>
      <c r="T181" s="177" t="s">
        <v>78</v>
      </c>
      <c r="U181" s="178"/>
      <c r="V181" s="177" t="s">
        <v>79</v>
      </c>
      <c r="W181" s="178"/>
      <c r="X181" s="177" t="s">
        <v>80</v>
      </c>
      <c r="Y181" s="178"/>
      <c r="Z181" s="7" t="s">
        <v>81</v>
      </c>
      <c r="AA181" s="8"/>
    </row>
    <row r="182" spans="1:27" s="4" customFormat="1" ht="14.25">
      <c r="A182" s="186"/>
      <c r="B182" s="9" t="s">
        <v>9</v>
      </c>
      <c r="C182" s="10" t="s">
        <v>10</v>
      </c>
      <c r="D182" s="9" t="s">
        <v>9</v>
      </c>
      <c r="E182" s="10" t="s">
        <v>10</v>
      </c>
      <c r="F182" s="9" t="s">
        <v>9</v>
      </c>
      <c r="G182" s="10" t="s">
        <v>10</v>
      </c>
      <c r="H182" s="9" t="s">
        <v>9</v>
      </c>
      <c r="I182" s="10" t="s">
        <v>10</v>
      </c>
      <c r="J182" s="9" t="s">
        <v>9</v>
      </c>
      <c r="K182" s="10" t="s">
        <v>10</v>
      </c>
      <c r="L182" s="9" t="s">
        <v>9</v>
      </c>
      <c r="M182" s="10" t="s">
        <v>10</v>
      </c>
      <c r="N182" s="9" t="s">
        <v>9</v>
      </c>
      <c r="O182" s="10" t="s">
        <v>10</v>
      </c>
      <c r="P182" s="9" t="s">
        <v>9</v>
      </c>
      <c r="Q182" s="10" t="s">
        <v>10</v>
      </c>
      <c r="R182" s="9" t="s">
        <v>9</v>
      </c>
      <c r="S182" s="10" t="s">
        <v>10</v>
      </c>
      <c r="T182" s="9" t="s">
        <v>9</v>
      </c>
      <c r="U182" s="10" t="s">
        <v>10</v>
      </c>
      <c r="V182" s="9" t="s">
        <v>9</v>
      </c>
      <c r="W182" s="10" t="s">
        <v>10</v>
      </c>
      <c r="X182" s="9" t="s">
        <v>9</v>
      </c>
      <c r="Y182" s="10" t="s">
        <v>10</v>
      </c>
      <c r="Z182" s="11" t="s">
        <v>9</v>
      </c>
      <c r="AA182" s="10" t="s">
        <v>10</v>
      </c>
    </row>
    <row r="183" spans="1:27" s="4" customFormat="1" ht="14.25">
      <c r="A183" s="70" t="s">
        <v>52</v>
      </c>
      <c r="B183" s="76">
        <v>50</v>
      </c>
      <c r="C183" s="72">
        <v>43</v>
      </c>
      <c r="D183" s="76">
        <v>50</v>
      </c>
      <c r="E183" s="72">
        <v>32</v>
      </c>
      <c r="F183" s="76">
        <v>50</v>
      </c>
      <c r="G183" s="72">
        <v>30</v>
      </c>
      <c r="H183" s="76">
        <v>50</v>
      </c>
      <c r="I183" s="72">
        <v>13</v>
      </c>
      <c r="J183" s="76">
        <v>50</v>
      </c>
      <c r="K183" s="72">
        <v>38</v>
      </c>
      <c r="L183" s="76">
        <v>50</v>
      </c>
      <c r="M183" s="72">
        <v>18</v>
      </c>
      <c r="N183" s="76">
        <v>50</v>
      </c>
      <c r="O183" s="72">
        <v>21</v>
      </c>
      <c r="P183" s="76">
        <v>50</v>
      </c>
      <c r="Q183" s="72">
        <v>45</v>
      </c>
      <c r="R183" s="76">
        <v>50</v>
      </c>
      <c r="S183" s="72">
        <v>32</v>
      </c>
      <c r="T183" s="76">
        <v>50</v>
      </c>
      <c r="U183" s="72">
        <v>0</v>
      </c>
      <c r="V183" s="76">
        <v>40</v>
      </c>
      <c r="W183" s="101">
        <v>34</v>
      </c>
      <c r="X183" s="76">
        <v>40</v>
      </c>
      <c r="Y183" s="101">
        <v>30</v>
      </c>
      <c r="Z183" s="73">
        <f>P183+R183+T183+V183+X183+N183</f>
        <v>280</v>
      </c>
      <c r="AA183" s="74">
        <f>Q183+S183+U183+W183+Y183+O183</f>
        <v>162</v>
      </c>
    </row>
    <row r="184" spans="1:27" s="4" customFormat="1" ht="14.25">
      <c r="A184" s="70" t="s">
        <v>53</v>
      </c>
      <c r="B184" s="76" t="s">
        <v>12</v>
      </c>
      <c r="C184" s="72">
        <v>0</v>
      </c>
      <c r="D184" s="76" t="s">
        <v>12</v>
      </c>
      <c r="E184" s="72">
        <v>0</v>
      </c>
      <c r="F184" s="76" t="s">
        <v>12</v>
      </c>
      <c r="G184" s="72">
        <v>0</v>
      </c>
      <c r="H184" s="76" t="s">
        <v>12</v>
      </c>
      <c r="I184" s="72">
        <v>0</v>
      </c>
      <c r="J184" s="76" t="s">
        <v>12</v>
      </c>
      <c r="K184" s="72">
        <v>0</v>
      </c>
      <c r="L184" s="76" t="s">
        <v>12</v>
      </c>
      <c r="M184" s="72">
        <v>0</v>
      </c>
      <c r="N184" s="76" t="s">
        <v>12</v>
      </c>
      <c r="O184" s="72">
        <v>0</v>
      </c>
      <c r="P184" s="76" t="s">
        <v>12</v>
      </c>
      <c r="Q184" s="72">
        <v>0</v>
      </c>
      <c r="R184" s="76" t="s">
        <v>12</v>
      </c>
      <c r="S184" s="72">
        <v>0</v>
      </c>
      <c r="T184" s="76" t="s">
        <v>12</v>
      </c>
      <c r="U184" s="72">
        <v>0</v>
      </c>
      <c r="V184" s="76" t="s">
        <v>12</v>
      </c>
      <c r="W184" s="72">
        <v>0</v>
      </c>
      <c r="X184" s="76" t="s">
        <v>12</v>
      </c>
      <c r="Y184" s="72">
        <v>0</v>
      </c>
      <c r="Z184" s="73" t="s">
        <v>12</v>
      </c>
      <c r="AA184" s="74">
        <f>Q184+S184+U184+W184+Y184+O184</f>
        <v>0</v>
      </c>
    </row>
    <row r="185" spans="1:27" s="4" customFormat="1" ht="14.25">
      <c r="A185" s="70" t="s">
        <v>54</v>
      </c>
      <c r="B185" s="76" t="s">
        <v>12</v>
      </c>
      <c r="C185" s="72">
        <v>0</v>
      </c>
      <c r="D185" s="76" t="s">
        <v>12</v>
      </c>
      <c r="E185" s="72">
        <v>0</v>
      </c>
      <c r="F185" s="76" t="s">
        <v>12</v>
      </c>
      <c r="G185" s="72">
        <v>0</v>
      </c>
      <c r="H185" s="76" t="s">
        <v>12</v>
      </c>
      <c r="I185" s="72">
        <v>0</v>
      </c>
      <c r="J185" s="76" t="s">
        <v>12</v>
      </c>
      <c r="K185" s="72">
        <v>0</v>
      </c>
      <c r="L185" s="76" t="s">
        <v>12</v>
      </c>
      <c r="M185" s="72">
        <v>0</v>
      </c>
      <c r="N185" s="76" t="s">
        <v>12</v>
      </c>
      <c r="O185" s="72">
        <v>0</v>
      </c>
      <c r="P185" s="76" t="s">
        <v>12</v>
      </c>
      <c r="Q185" s="72">
        <v>0</v>
      </c>
      <c r="R185" s="76" t="s">
        <v>12</v>
      </c>
      <c r="S185" s="72">
        <v>0</v>
      </c>
      <c r="T185" s="76" t="s">
        <v>12</v>
      </c>
      <c r="U185" s="72">
        <v>0</v>
      </c>
      <c r="V185" s="76" t="s">
        <v>12</v>
      </c>
      <c r="W185" s="72">
        <v>0</v>
      </c>
      <c r="X185" s="76" t="s">
        <v>12</v>
      </c>
      <c r="Y185" s="72">
        <v>0</v>
      </c>
      <c r="Z185" s="73" t="s">
        <v>12</v>
      </c>
      <c r="AA185" s="74">
        <f>Q185+S185+U185+W185+Y185+O185</f>
        <v>0</v>
      </c>
    </row>
    <row r="186" spans="1:27" s="4" customFormat="1" thickBot="1">
      <c r="A186" s="67" t="s">
        <v>16</v>
      </c>
      <c r="B186" s="68">
        <f>SUM(B183:B185)</f>
        <v>50</v>
      </c>
      <c r="C186" s="69">
        <f>SUM(C183:C185)</f>
        <v>43</v>
      </c>
      <c r="D186" s="68">
        <f>SUM(D183:D185)</f>
        <v>50</v>
      </c>
      <c r="E186" s="69">
        <v>32</v>
      </c>
      <c r="F186" s="68">
        <f>SUM(F183:F185)</f>
        <v>50</v>
      </c>
      <c r="G186" s="69">
        <v>30</v>
      </c>
      <c r="H186" s="68">
        <f t="shared" ref="H186:Y186" si="30">SUM(H183:H185)</f>
        <v>50</v>
      </c>
      <c r="I186" s="69">
        <f t="shared" si="30"/>
        <v>13</v>
      </c>
      <c r="J186" s="68">
        <f t="shared" si="30"/>
        <v>50</v>
      </c>
      <c r="K186" s="69">
        <f t="shared" si="30"/>
        <v>38</v>
      </c>
      <c r="L186" s="68">
        <f t="shared" si="30"/>
        <v>50</v>
      </c>
      <c r="M186" s="69">
        <f t="shared" si="30"/>
        <v>18</v>
      </c>
      <c r="N186" s="68">
        <f t="shared" si="30"/>
        <v>50</v>
      </c>
      <c r="O186" s="69">
        <f t="shared" si="30"/>
        <v>21</v>
      </c>
      <c r="P186" s="68">
        <f t="shared" si="30"/>
        <v>50</v>
      </c>
      <c r="Q186" s="69">
        <f t="shared" si="30"/>
        <v>45</v>
      </c>
      <c r="R186" s="68">
        <f t="shared" si="30"/>
        <v>50</v>
      </c>
      <c r="S186" s="69">
        <f t="shared" si="30"/>
        <v>32</v>
      </c>
      <c r="T186" s="68">
        <f t="shared" si="30"/>
        <v>50</v>
      </c>
      <c r="U186" s="69">
        <f t="shared" si="30"/>
        <v>0</v>
      </c>
      <c r="V186" s="68">
        <f t="shared" si="30"/>
        <v>40</v>
      </c>
      <c r="W186" s="69">
        <f t="shared" si="30"/>
        <v>34</v>
      </c>
      <c r="X186" s="68">
        <f t="shared" si="30"/>
        <v>40</v>
      </c>
      <c r="Y186" s="69">
        <f t="shared" si="30"/>
        <v>30</v>
      </c>
      <c r="Z186" s="68">
        <f>SUM(Z184:Z185)</f>
        <v>0</v>
      </c>
      <c r="AA186" s="69">
        <f>SUM(AA184:AA185)</f>
        <v>0</v>
      </c>
    </row>
    <row r="187" spans="1:27" s="22" customFormat="1" thickBot="1">
      <c r="A187" s="35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s="4" customFormat="1" ht="15" customHeight="1">
      <c r="A188" s="185" t="s">
        <v>68</v>
      </c>
      <c r="B188" s="178" t="s">
        <v>3</v>
      </c>
      <c r="C188" s="187"/>
      <c r="D188" s="178" t="s">
        <v>4</v>
      </c>
      <c r="E188" s="187"/>
      <c r="F188" s="178" t="s">
        <v>5</v>
      </c>
      <c r="G188" s="187"/>
      <c r="H188" s="178" t="s">
        <v>6</v>
      </c>
      <c r="I188" s="187"/>
      <c r="J188" s="178" t="s">
        <v>7</v>
      </c>
      <c r="K188" s="187"/>
      <c r="L188" s="178" t="s">
        <v>8</v>
      </c>
      <c r="M188" s="187"/>
      <c r="N188" s="177" t="s">
        <v>75</v>
      </c>
      <c r="O188" s="178"/>
      <c r="P188" s="177" t="s">
        <v>76</v>
      </c>
      <c r="Q188" s="178"/>
      <c r="R188" s="177" t="s">
        <v>77</v>
      </c>
      <c r="S188" s="178"/>
      <c r="T188" s="177" t="s">
        <v>78</v>
      </c>
      <c r="U188" s="178"/>
      <c r="V188" s="177" t="s">
        <v>79</v>
      </c>
      <c r="W188" s="178"/>
      <c r="X188" s="177" t="s">
        <v>80</v>
      </c>
      <c r="Y188" s="178"/>
      <c r="Z188" s="7" t="s">
        <v>81</v>
      </c>
      <c r="AA188" s="8"/>
    </row>
    <row r="189" spans="1:27" s="4" customFormat="1" ht="14.25">
      <c r="A189" s="186"/>
      <c r="B189" s="9" t="s">
        <v>9</v>
      </c>
      <c r="C189" s="10" t="s">
        <v>10</v>
      </c>
      <c r="D189" s="9" t="s">
        <v>9</v>
      </c>
      <c r="E189" s="10" t="s">
        <v>10</v>
      </c>
      <c r="F189" s="9" t="s">
        <v>9</v>
      </c>
      <c r="G189" s="10" t="s">
        <v>10</v>
      </c>
      <c r="H189" s="9" t="s">
        <v>9</v>
      </c>
      <c r="I189" s="10" t="s">
        <v>10</v>
      </c>
      <c r="J189" s="9" t="s">
        <v>9</v>
      </c>
      <c r="K189" s="10" t="s">
        <v>10</v>
      </c>
      <c r="L189" s="9" t="s">
        <v>9</v>
      </c>
      <c r="M189" s="10" t="s">
        <v>10</v>
      </c>
      <c r="N189" s="9" t="s">
        <v>9</v>
      </c>
      <c r="O189" s="10" t="s">
        <v>10</v>
      </c>
      <c r="P189" s="9" t="s">
        <v>9</v>
      </c>
      <c r="Q189" s="10" t="s">
        <v>10</v>
      </c>
      <c r="R189" s="9" t="s">
        <v>9</v>
      </c>
      <c r="S189" s="10" t="s">
        <v>10</v>
      </c>
      <c r="T189" s="9" t="s">
        <v>9</v>
      </c>
      <c r="U189" s="10" t="s">
        <v>10</v>
      </c>
      <c r="V189" s="9" t="s">
        <v>9</v>
      </c>
      <c r="W189" s="10" t="s">
        <v>10</v>
      </c>
      <c r="X189" s="9" t="s">
        <v>9</v>
      </c>
      <c r="Y189" s="10" t="s">
        <v>10</v>
      </c>
      <c r="Z189" s="11" t="s">
        <v>9</v>
      </c>
      <c r="AA189" s="10" t="s">
        <v>10</v>
      </c>
    </row>
    <row r="190" spans="1:27" s="4" customFormat="1" ht="14.25">
      <c r="A190" s="70" t="s">
        <v>52</v>
      </c>
      <c r="B190" s="76">
        <v>100</v>
      </c>
      <c r="C190" s="72">
        <v>113</v>
      </c>
      <c r="D190" s="76">
        <v>100</v>
      </c>
      <c r="E190" s="72">
        <v>83</v>
      </c>
      <c r="F190" s="76">
        <v>100</v>
      </c>
      <c r="G190" s="72">
        <v>119</v>
      </c>
      <c r="H190" s="76">
        <v>100</v>
      </c>
      <c r="I190" s="72">
        <v>24</v>
      </c>
      <c r="J190" s="76">
        <v>100</v>
      </c>
      <c r="K190" s="72">
        <v>91</v>
      </c>
      <c r="L190" s="76">
        <v>100</v>
      </c>
      <c r="M190" s="72">
        <v>95</v>
      </c>
      <c r="N190" s="76">
        <v>100</v>
      </c>
      <c r="O190" s="72">
        <v>92</v>
      </c>
      <c r="P190" s="76">
        <v>100</v>
      </c>
      <c r="Q190" s="72">
        <v>87</v>
      </c>
      <c r="R190" s="76">
        <v>100</v>
      </c>
      <c r="S190" s="72">
        <v>53</v>
      </c>
      <c r="T190" s="76">
        <v>100</v>
      </c>
      <c r="U190" s="72">
        <v>84</v>
      </c>
      <c r="V190" s="76">
        <v>60</v>
      </c>
      <c r="W190" s="101">
        <v>83</v>
      </c>
      <c r="X190" s="76">
        <v>60</v>
      </c>
      <c r="Y190" s="101">
        <v>52</v>
      </c>
      <c r="Z190" s="73">
        <f>P190+R190+T190+V190+X190+N190</f>
        <v>520</v>
      </c>
      <c r="AA190" s="74">
        <f>Q190+S190+U190+W190+Y190+O190</f>
        <v>451</v>
      </c>
    </row>
    <row r="191" spans="1:27" s="4" customFormat="1" ht="14.25">
      <c r="A191" s="70" t="s">
        <v>53</v>
      </c>
      <c r="B191" s="76" t="s">
        <v>12</v>
      </c>
      <c r="C191" s="72">
        <v>5</v>
      </c>
      <c r="D191" s="76" t="s">
        <v>12</v>
      </c>
      <c r="E191" s="72">
        <v>6</v>
      </c>
      <c r="F191" s="76" t="s">
        <v>12</v>
      </c>
      <c r="G191" s="72">
        <v>14</v>
      </c>
      <c r="H191" s="76" t="s">
        <v>12</v>
      </c>
      <c r="I191" s="72">
        <v>0</v>
      </c>
      <c r="J191" s="76" t="s">
        <v>12</v>
      </c>
      <c r="K191" s="72">
        <v>4</v>
      </c>
      <c r="L191" s="76" t="s">
        <v>12</v>
      </c>
      <c r="M191" s="72">
        <v>0</v>
      </c>
      <c r="N191" s="76" t="s">
        <v>12</v>
      </c>
      <c r="O191" s="72">
        <v>9</v>
      </c>
      <c r="P191" s="76" t="s">
        <v>12</v>
      </c>
      <c r="Q191" s="72">
        <v>3</v>
      </c>
      <c r="R191" s="76" t="s">
        <v>12</v>
      </c>
      <c r="S191" s="72">
        <v>7</v>
      </c>
      <c r="T191" s="76" t="s">
        <v>12</v>
      </c>
      <c r="U191" s="72">
        <v>0</v>
      </c>
      <c r="V191" s="76" t="s">
        <v>12</v>
      </c>
      <c r="W191" s="72">
        <v>1</v>
      </c>
      <c r="X191" s="76" t="s">
        <v>12</v>
      </c>
      <c r="Y191" s="72">
        <v>3</v>
      </c>
      <c r="Z191" s="73" t="s">
        <v>12</v>
      </c>
      <c r="AA191" s="74">
        <f>Q191+S191+U191+W191+Y191+O191</f>
        <v>23</v>
      </c>
    </row>
    <row r="192" spans="1:27" s="4" customFormat="1" ht="14.25">
      <c r="A192" s="70" t="s">
        <v>54</v>
      </c>
      <c r="B192" s="76" t="s">
        <v>12</v>
      </c>
      <c r="C192" s="72">
        <v>31</v>
      </c>
      <c r="D192" s="76" t="s">
        <v>12</v>
      </c>
      <c r="E192" s="72">
        <v>2</v>
      </c>
      <c r="F192" s="76" t="s">
        <v>12</v>
      </c>
      <c r="G192" s="72">
        <v>21</v>
      </c>
      <c r="H192" s="76" t="s">
        <v>12</v>
      </c>
      <c r="I192" s="72">
        <v>6</v>
      </c>
      <c r="J192" s="76" t="s">
        <v>12</v>
      </c>
      <c r="K192" s="72">
        <v>20</v>
      </c>
      <c r="L192" s="76" t="s">
        <v>12</v>
      </c>
      <c r="M192" s="72">
        <v>0</v>
      </c>
      <c r="N192" s="76" t="s">
        <v>12</v>
      </c>
      <c r="O192" s="72">
        <v>21</v>
      </c>
      <c r="P192" s="76" t="s">
        <v>12</v>
      </c>
      <c r="Q192" s="72">
        <v>15</v>
      </c>
      <c r="R192" s="76" t="s">
        <v>12</v>
      </c>
      <c r="S192" s="72">
        <v>18</v>
      </c>
      <c r="T192" s="76" t="s">
        <v>12</v>
      </c>
      <c r="U192" s="72">
        <v>0</v>
      </c>
      <c r="V192" s="76" t="s">
        <v>12</v>
      </c>
      <c r="W192" s="72">
        <v>11</v>
      </c>
      <c r="X192" s="76" t="s">
        <v>12</v>
      </c>
      <c r="Y192" s="72">
        <v>19</v>
      </c>
      <c r="Z192" s="73" t="s">
        <v>12</v>
      </c>
      <c r="AA192" s="74">
        <f>Q192+S192+U192+W192+Y192+O192</f>
        <v>84</v>
      </c>
    </row>
    <row r="193" spans="1:27" s="4" customFormat="1" thickBot="1">
      <c r="A193" s="67" t="s">
        <v>16</v>
      </c>
      <c r="B193" s="68">
        <f>SUM(B190:B192)</f>
        <v>100</v>
      </c>
      <c r="C193" s="69">
        <f>SUM(C190:C192)</f>
        <v>149</v>
      </c>
      <c r="D193" s="68">
        <f>SUM(D190:D192)</f>
        <v>100</v>
      </c>
      <c r="E193" s="69">
        <v>91</v>
      </c>
      <c r="F193" s="68">
        <f>SUM(F190:F192)</f>
        <v>100</v>
      </c>
      <c r="G193" s="69">
        <v>154</v>
      </c>
      <c r="H193" s="68">
        <f t="shared" ref="H193:Y193" si="31">SUM(H190:H192)</f>
        <v>100</v>
      </c>
      <c r="I193" s="69">
        <f t="shared" si="31"/>
        <v>30</v>
      </c>
      <c r="J193" s="68">
        <f t="shared" si="31"/>
        <v>100</v>
      </c>
      <c r="K193" s="69">
        <f t="shared" si="31"/>
        <v>115</v>
      </c>
      <c r="L193" s="68">
        <f t="shared" si="31"/>
        <v>100</v>
      </c>
      <c r="M193" s="69">
        <f t="shared" si="31"/>
        <v>95</v>
      </c>
      <c r="N193" s="68">
        <f t="shared" si="31"/>
        <v>100</v>
      </c>
      <c r="O193" s="69">
        <f t="shared" si="31"/>
        <v>122</v>
      </c>
      <c r="P193" s="68">
        <f t="shared" si="31"/>
        <v>100</v>
      </c>
      <c r="Q193" s="69">
        <f t="shared" si="31"/>
        <v>105</v>
      </c>
      <c r="R193" s="68">
        <f t="shared" si="31"/>
        <v>100</v>
      </c>
      <c r="S193" s="69">
        <f t="shared" si="31"/>
        <v>78</v>
      </c>
      <c r="T193" s="68">
        <f t="shared" si="31"/>
        <v>100</v>
      </c>
      <c r="U193" s="69">
        <f t="shared" si="31"/>
        <v>84</v>
      </c>
      <c r="V193" s="68">
        <f t="shared" si="31"/>
        <v>60</v>
      </c>
      <c r="W193" s="69">
        <f t="shared" si="31"/>
        <v>95</v>
      </c>
      <c r="X193" s="68">
        <f t="shared" si="31"/>
        <v>60</v>
      </c>
      <c r="Y193" s="69">
        <f t="shared" si="31"/>
        <v>74</v>
      </c>
      <c r="Z193" s="68">
        <f>SUM(Z191:Z192)</f>
        <v>0</v>
      </c>
      <c r="AA193" s="69">
        <f>SUM(AA191:AA192)</f>
        <v>107</v>
      </c>
    </row>
    <row r="194" spans="1:27" s="22" customFormat="1" thickBot="1">
      <c r="A194" s="35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s="4" customFormat="1" ht="15" customHeight="1">
      <c r="A195" s="185" t="s">
        <v>69</v>
      </c>
      <c r="B195" s="178" t="s">
        <v>3</v>
      </c>
      <c r="C195" s="187"/>
      <c r="D195" s="178" t="s">
        <v>4</v>
      </c>
      <c r="E195" s="187"/>
      <c r="F195" s="178" t="s">
        <v>5</v>
      </c>
      <c r="G195" s="187"/>
      <c r="H195" s="178" t="s">
        <v>6</v>
      </c>
      <c r="I195" s="187"/>
      <c r="J195" s="178" t="s">
        <v>7</v>
      </c>
      <c r="K195" s="187"/>
      <c r="L195" s="178" t="s">
        <v>8</v>
      </c>
      <c r="M195" s="187"/>
      <c r="N195" s="177" t="s">
        <v>75</v>
      </c>
      <c r="O195" s="178"/>
      <c r="P195" s="177" t="s">
        <v>76</v>
      </c>
      <c r="Q195" s="178"/>
      <c r="R195" s="177" t="s">
        <v>77</v>
      </c>
      <c r="S195" s="178"/>
      <c r="T195" s="177" t="s">
        <v>78</v>
      </c>
      <c r="U195" s="178"/>
      <c r="V195" s="177" t="s">
        <v>79</v>
      </c>
      <c r="W195" s="178"/>
      <c r="X195" s="177" t="s">
        <v>80</v>
      </c>
      <c r="Y195" s="178"/>
      <c r="Z195" s="7" t="s">
        <v>81</v>
      </c>
      <c r="AA195" s="8"/>
    </row>
    <row r="196" spans="1:27" s="4" customFormat="1" ht="14.25">
      <c r="A196" s="186"/>
      <c r="B196" s="9" t="s">
        <v>9</v>
      </c>
      <c r="C196" s="10" t="s">
        <v>10</v>
      </c>
      <c r="D196" s="9" t="s">
        <v>9</v>
      </c>
      <c r="E196" s="10" t="s">
        <v>10</v>
      </c>
      <c r="F196" s="9" t="s">
        <v>9</v>
      </c>
      <c r="G196" s="10" t="s">
        <v>10</v>
      </c>
      <c r="H196" s="9" t="s">
        <v>9</v>
      </c>
      <c r="I196" s="10" t="s">
        <v>10</v>
      </c>
      <c r="J196" s="9" t="s">
        <v>9</v>
      </c>
      <c r="K196" s="10" t="s">
        <v>10</v>
      </c>
      <c r="L196" s="9" t="s">
        <v>9</v>
      </c>
      <c r="M196" s="10" t="s">
        <v>10</v>
      </c>
      <c r="N196" s="9" t="s">
        <v>9</v>
      </c>
      <c r="O196" s="10" t="s">
        <v>10</v>
      </c>
      <c r="P196" s="9" t="s">
        <v>9</v>
      </c>
      <c r="Q196" s="10" t="s">
        <v>10</v>
      </c>
      <c r="R196" s="9" t="s">
        <v>9</v>
      </c>
      <c r="S196" s="10" t="s">
        <v>10</v>
      </c>
      <c r="T196" s="9" t="s">
        <v>9</v>
      </c>
      <c r="U196" s="10" t="s">
        <v>10</v>
      </c>
      <c r="V196" s="9" t="s">
        <v>9</v>
      </c>
      <c r="W196" s="10" t="s">
        <v>10</v>
      </c>
      <c r="X196" s="9" t="s">
        <v>9</v>
      </c>
      <c r="Y196" s="10" t="s">
        <v>10</v>
      </c>
      <c r="Z196" s="11" t="s">
        <v>9</v>
      </c>
      <c r="AA196" s="10" t="s">
        <v>10</v>
      </c>
    </row>
    <row r="197" spans="1:27" s="4" customFormat="1" ht="14.25">
      <c r="A197" s="70" t="s">
        <v>52</v>
      </c>
      <c r="B197" s="76">
        <v>100</v>
      </c>
      <c r="C197" s="72">
        <v>76</v>
      </c>
      <c r="D197" s="76">
        <v>100</v>
      </c>
      <c r="E197" s="72">
        <v>79</v>
      </c>
      <c r="F197" s="76">
        <v>100</v>
      </c>
      <c r="G197" s="72">
        <v>65</v>
      </c>
      <c r="H197" s="76">
        <v>100</v>
      </c>
      <c r="I197" s="72">
        <v>35</v>
      </c>
      <c r="J197" s="76">
        <v>100</v>
      </c>
      <c r="K197" s="72">
        <v>68</v>
      </c>
      <c r="L197" s="76">
        <v>100</v>
      </c>
      <c r="M197" s="72">
        <v>54</v>
      </c>
      <c r="N197" s="76">
        <v>100</v>
      </c>
      <c r="O197" s="72">
        <v>84</v>
      </c>
      <c r="P197" s="76">
        <v>100</v>
      </c>
      <c r="Q197" s="72">
        <v>64</v>
      </c>
      <c r="R197" s="76">
        <v>100</v>
      </c>
      <c r="S197" s="72">
        <v>76</v>
      </c>
      <c r="T197" s="76">
        <v>100</v>
      </c>
      <c r="U197" s="72">
        <v>0</v>
      </c>
      <c r="V197" s="76">
        <v>75</v>
      </c>
      <c r="W197" s="101">
        <v>66</v>
      </c>
      <c r="X197" s="76">
        <v>75</v>
      </c>
      <c r="Y197" s="101">
        <v>35</v>
      </c>
      <c r="Z197" s="73">
        <f>P197+R197+T197+V197+X197</f>
        <v>450</v>
      </c>
      <c r="AA197" s="74">
        <f>Q197+S197+U197+W197+Y197+O197</f>
        <v>325</v>
      </c>
    </row>
    <row r="198" spans="1:27" s="4" customFormat="1" ht="14.25">
      <c r="A198" s="70" t="s">
        <v>53</v>
      </c>
      <c r="B198" s="76" t="s">
        <v>12</v>
      </c>
      <c r="C198" s="72">
        <v>34</v>
      </c>
      <c r="D198" s="76" t="s">
        <v>12</v>
      </c>
      <c r="E198" s="72">
        <v>37</v>
      </c>
      <c r="F198" s="76" t="s">
        <v>12</v>
      </c>
      <c r="G198" s="72">
        <v>37</v>
      </c>
      <c r="H198" s="76" t="s">
        <v>12</v>
      </c>
      <c r="I198" s="72">
        <v>28</v>
      </c>
      <c r="J198" s="76" t="s">
        <v>12</v>
      </c>
      <c r="K198" s="72">
        <v>50</v>
      </c>
      <c r="L198" s="76" t="s">
        <v>12</v>
      </c>
      <c r="M198" s="72">
        <v>43</v>
      </c>
      <c r="N198" s="76" t="s">
        <v>12</v>
      </c>
      <c r="O198" s="72">
        <v>40</v>
      </c>
      <c r="P198" s="76" t="s">
        <v>12</v>
      </c>
      <c r="Q198" s="72">
        <v>39</v>
      </c>
      <c r="R198" s="76" t="s">
        <v>12</v>
      </c>
      <c r="S198" s="72">
        <v>34</v>
      </c>
      <c r="T198" s="76" t="s">
        <v>12</v>
      </c>
      <c r="U198" s="72">
        <v>0</v>
      </c>
      <c r="V198" s="76" t="s">
        <v>12</v>
      </c>
      <c r="W198" s="72">
        <v>27</v>
      </c>
      <c r="X198" s="76" t="s">
        <v>12</v>
      </c>
      <c r="Y198" s="72">
        <v>27</v>
      </c>
      <c r="Z198" s="73" t="s">
        <v>12</v>
      </c>
      <c r="AA198" s="74">
        <f>Q198+S198+U198+W198+Y198+O198</f>
        <v>167</v>
      </c>
    </row>
    <row r="199" spans="1:27" s="4" customFormat="1" ht="14.25">
      <c r="A199" s="70" t="s">
        <v>54</v>
      </c>
      <c r="B199" s="76" t="s">
        <v>12</v>
      </c>
      <c r="C199" s="72">
        <v>6</v>
      </c>
      <c r="D199" s="76" t="s">
        <v>12</v>
      </c>
      <c r="E199" s="72">
        <v>4</v>
      </c>
      <c r="F199" s="76" t="s">
        <v>12</v>
      </c>
      <c r="G199" s="72">
        <v>4</v>
      </c>
      <c r="H199" s="76" t="s">
        <v>12</v>
      </c>
      <c r="I199" s="72">
        <v>0</v>
      </c>
      <c r="J199" s="76" t="s">
        <v>12</v>
      </c>
      <c r="K199" s="72">
        <v>2</v>
      </c>
      <c r="L199" s="76" t="s">
        <v>12</v>
      </c>
      <c r="M199" s="72">
        <v>4</v>
      </c>
      <c r="N199" s="76" t="s">
        <v>12</v>
      </c>
      <c r="O199" s="72">
        <v>4</v>
      </c>
      <c r="P199" s="76" t="s">
        <v>12</v>
      </c>
      <c r="Q199" s="72">
        <v>1</v>
      </c>
      <c r="R199" s="76" t="s">
        <v>12</v>
      </c>
      <c r="S199" s="72">
        <v>3</v>
      </c>
      <c r="T199" s="76" t="s">
        <v>12</v>
      </c>
      <c r="U199" s="72">
        <v>0</v>
      </c>
      <c r="V199" s="76" t="s">
        <v>12</v>
      </c>
      <c r="W199" s="72">
        <v>3</v>
      </c>
      <c r="X199" s="76" t="s">
        <v>12</v>
      </c>
      <c r="Y199" s="72">
        <v>1</v>
      </c>
      <c r="Z199" s="73" t="s">
        <v>12</v>
      </c>
      <c r="AA199" s="74">
        <f>Q199+S199+U199+W199+Y199+O199</f>
        <v>12</v>
      </c>
    </row>
    <row r="200" spans="1:27" s="4" customFormat="1" thickBot="1">
      <c r="A200" s="67" t="s">
        <v>16</v>
      </c>
      <c r="B200" s="68">
        <f>SUM(B197:B199)</f>
        <v>100</v>
      </c>
      <c r="C200" s="69">
        <f>SUM(C197:C199)</f>
        <v>116</v>
      </c>
      <c r="D200" s="68">
        <f>SUM(D197:D199)</f>
        <v>100</v>
      </c>
      <c r="E200" s="69">
        <v>120</v>
      </c>
      <c r="F200" s="68">
        <f>SUM(F197:F199)</f>
        <v>100</v>
      </c>
      <c r="G200" s="69">
        <v>106</v>
      </c>
      <c r="H200" s="68">
        <f t="shared" ref="H200:Y200" si="32">SUM(H197:H199)</f>
        <v>100</v>
      </c>
      <c r="I200" s="69">
        <f t="shared" si="32"/>
        <v>63</v>
      </c>
      <c r="J200" s="68">
        <f t="shared" si="32"/>
        <v>100</v>
      </c>
      <c r="K200" s="69">
        <f t="shared" si="32"/>
        <v>120</v>
      </c>
      <c r="L200" s="68">
        <f t="shared" si="32"/>
        <v>100</v>
      </c>
      <c r="M200" s="69">
        <f t="shared" si="32"/>
        <v>101</v>
      </c>
      <c r="N200" s="68">
        <f t="shared" si="32"/>
        <v>100</v>
      </c>
      <c r="O200" s="69">
        <f t="shared" si="32"/>
        <v>128</v>
      </c>
      <c r="P200" s="68">
        <f t="shared" si="32"/>
        <v>100</v>
      </c>
      <c r="Q200" s="69">
        <f t="shared" si="32"/>
        <v>104</v>
      </c>
      <c r="R200" s="68">
        <f t="shared" si="32"/>
        <v>100</v>
      </c>
      <c r="S200" s="69">
        <f t="shared" si="32"/>
        <v>113</v>
      </c>
      <c r="T200" s="68">
        <f t="shared" si="32"/>
        <v>100</v>
      </c>
      <c r="U200" s="69">
        <f t="shared" si="32"/>
        <v>0</v>
      </c>
      <c r="V200" s="68">
        <f t="shared" si="32"/>
        <v>75</v>
      </c>
      <c r="W200" s="69">
        <f t="shared" si="32"/>
        <v>96</v>
      </c>
      <c r="X200" s="68">
        <f t="shared" si="32"/>
        <v>75</v>
      </c>
      <c r="Y200" s="69">
        <f t="shared" si="32"/>
        <v>63</v>
      </c>
      <c r="Z200" s="68">
        <f>SUM(Z198:Z199)</f>
        <v>0</v>
      </c>
      <c r="AA200" s="69">
        <f>SUM(AA198:AA199)</f>
        <v>179</v>
      </c>
    </row>
    <row r="201" spans="1:27" s="4" customFormat="1" thickBot="1">
      <c r="A201" s="184"/>
      <c r="B201" s="184"/>
      <c r="C201" s="184"/>
      <c r="D201" s="184"/>
      <c r="E201" s="184"/>
      <c r="F201" s="184"/>
      <c r="G201" s="184"/>
      <c r="H201" s="78"/>
      <c r="I201" s="78"/>
      <c r="J201" s="78"/>
      <c r="K201" s="78"/>
      <c r="L201" s="78"/>
      <c r="M201" s="78"/>
      <c r="T201" s="78"/>
      <c r="U201" s="78"/>
      <c r="V201" s="78"/>
      <c r="W201" s="78"/>
      <c r="X201" s="78"/>
      <c r="Y201" s="78"/>
      <c r="Z201" s="78"/>
      <c r="AA201" s="78"/>
    </row>
    <row r="202" spans="1:27" s="4" customFormat="1" ht="15" customHeight="1">
      <c r="A202" s="185" t="s">
        <v>70</v>
      </c>
      <c r="B202" s="178" t="s">
        <v>3</v>
      </c>
      <c r="C202" s="187"/>
      <c r="D202" s="178" t="s">
        <v>4</v>
      </c>
      <c r="E202" s="187"/>
      <c r="F202" s="178" t="s">
        <v>5</v>
      </c>
      <c r="G202" s="187"/>
      <c r="H202" s="178" t="s">
        <v>6</v>
      </c>
      <c r="I202" s="177"/>
      <c r="J202" s="179" t="s">
        <v>7</v>
      </c>
      <c r="K202" s="180"/>
      <c r="L202" s="178" t="s">
        <v>8</v>
      </c>
      <c r="M202" s="177"/>
      <c r="N202" s="174" t="s">
        <v>75</v>
      </c>
      <c r="O202" s="175"/>
      <c r="P202" s="173" t="s">
        <v>76</v>
      </c>
      <c r="Q202" s="173"/>
      <c r="R202" s="174" t="s">
        <v>77</v>
      </c>
      <c r="S202" s="175"/>
      <c r="T202" s="183" t="s">
        <v>78</v>
      </c>
      <c r="U202" s="183"/>
      <c r="V202" s="174" t="s">
        <v>79</v>
      </c>
      <c r="W202" s="175"/>
      <c r="X202" s="173" t="s">
        <v>80</v>
      </c>
      <c r="Y202" s="173"/>
      <c r="Z202" s="112" t="s">
        <v>81</v>
      </c>
      <c r="AA202" s="113"/>
    </row>
    <row r="203" spans="1:27" s="4" customFormat="1" ht="14.25">
      <c r="A203" s="186"/>
      <c r="B203" s="9" t="s">
        <v>9</v>
      </c>
      <c r="C203" s="10" t="s">
        <v>10</v>
      </c>
      <c r="D203" s="9" t="s">
        <v>9</v>
      </c>
      <c r="E203" s="10" t="s">
        <v>10</v>
      </c>
      <c r="F203" s="9" t="s">
        <v>9</v>
      </c>
      <c r="G203" s="10" t="s">
        <v>10</v>
      </c>
      <c r="H203" s="9" t="s">
        <v>9</v>
      </c>
      <c r="I203" s="102" t="s">
        <v>10</v>
      </c>
      <c r="J203" s="107" t="s">
        <v>9</v>
      </c>
      <c r="K203" s="108" t="s">
        <v>10</v>
      </c>
      <c r="L203" s="9" t="s">
        <v>9</v>
      </c>
      <c r="M203" s="102" t="s">
        <v>10</v>
      </c>
      <c r="N203" s="107" t="s">
        <v>9</v>
      </c>
      <c r="O203" s="108" t="s">
        <v>10</v>
      </c>
      <c r="P203" s="9" t="s">
        <v>9</v>
      </c>
      <c r="Q203" s="102" t="s">
        <v>10</v>
      </c>
      <c r="R203" s="107" t="s">
        <v>9</v>
      </c>
      <c r="S203" s="108" t="s">
        <v>10</v>
      </c>
      <c r="T203" s="9" t="s">
        <v>9</v>
      </c>
      <c r="U203" s="102" t="s">
        <v>10</v>
      </c>
      <c r="V203" s="107" t="s">
        <v>9</v>
      </c>
      <c r="W203" s="108" t="s">
        <v>10</v>
      </c>
      <c r="X203" s="9" t="s">
        <v>9</v>
      </c>
      <c r="Y203" s="102" t="s">
        <v>10</v>
      </c>
      <c r="Z203" s="114" t="s">
        <v>9</v>
      </c>
      <c r="AA203" s="108" t="s">
        <v>10</v>
      </c>
    </row>
    <row r="204" spans="1:27" s="4" customFormat="1" ht="14.25">
      <c r="A204" s="70" t="s">
        <v>52</v>
      </c>
      <c r="B204" s="79">
        <f t="shared" ref="B204:C206" si="33">SUM(B92,B106,B113,B120,B127,B99,B134,B141,B148,B155,B162,B169,B176,B183,B190,B197)</f>
        <v>1610</v>
      </c>
      <c r="C204" s="72">
        <f t="shared" si="33"/>
        <v>1405</v>
      </c>
      <c r="D204" s="79">
        <f t="shared" ref="D204:E206" si="34">SUM(D92,D106,D113,D120,D127,D99,D134,D141,D148,D155,D162,D169,D176,D183,D190,D197)</f>
        <v>1610</v>
      </c>
      <c r="E204" s="72">
        <f t="shared" si="34"/>
        <v>1142</v>
      </c>
      <c r="F204" s="79">
        <f t="shared" ref="F204:G206" si="35">SUM(F92,F106,F113,F120,F127,F99,F134,F141,F148,F155,F162,F169,F176,F183,F190,F197)</f>
        <v>1610</v>
      </c>
      <c r="G204" s="72">
        <f t="shared" si="35"/>
        <v>1109</v>
      </c>
      <c r="H204" s="79">
        <f t="shared" ref="H204:I206" si="36">SUM(H92,H106,H113,H120,H127,H99,H134,H141,H148,H155,H162,H169,H176,H183,H190,H197)</f>
        <v>1610</v>
      </c>
      <c r="I204" s="103">
        <f t="shared" si="36"/>
        <v>721</v>
      </c>
      <c r="J204" s="79">
        <f t="shared" ref="J204:K206" si="37">SUM(J92,J106,J113,J120,J127,J99,J134,J141,J148,J155,J162,J169,J176,J183,J190,J197)</f>
        <v>1610</v>
      </c>
      <c r="K204" s="109">
        <f t="shared" si="37"/>
        <v>1298</v>
      </c>
      <c r="L204" s="105">
        <f t="shared" ref="L204:M206" si="38">SUM(L92,L106,L113,L120,L127,L99,L134,L141,L148,L155,L162,L169,L176,L183,L190,L197)</f>
        <v>1610</v>
      </c>
      <c r="M204" s="103">
        <f t="shared" si="38"/>
        <v>1126</v>
      </c>
      <c r="N204" s="79">
        <f t="shared" ref="N204:Y206" si="39">SUM(N92,N106,N113,N120,N127,N99,N134,N141,N148,N155,N162,N169,N176,N183,N190,N197)</f>
        <v>1690</v>
      </c>
      <c r="O204" s="109">
        <f t="shared" si="39"/>
        <v>713</v>
      </c>
      <c r="P204" s="105">
        <f t="shared" si="39"/>
        <v>1690</v>
      </c>
      <c r="Q204" s="103">
        <f t="shared" si="39"/>
        <v>730</v>
      </c>
      <c r="R204" s="79">
        <f t="shared" si="39"/>
        <v>1690</v>
      </c>
      <c r="S204" s="109">
        <f t="shared" si="39"/>
        <v>1193</v>
      </c>
      <c r="T204" s="105">
        <f t="shared" si="39"/>
        <v>1690</v>
      </c>
      <c r="U204" s="103">
        <f t="shared" si="39"/>
        <v>1608</v>
      </c>
      <c r="V204" s="79">
        <f t="shared" si="39"/>
        <v>1580</v>
      </c>
      <c r="W204" s="109">
        <f t="shared" si="39"/>
        <v>1291</v>
      </c>
      <c r="X204" s="105">
        <f t="shared" si="39"/>
        <v>1580</v>
      </c>
      <c r="Y204" s="103">
        <f t="shared" si="39"/>
        <v>958</v>
      </c>
      <c r="Z204" s="73">
        <f>P204+R204+T204+V204+X204+N204</f>
        <v>9920</v>
      </c>
      <c r="AA204" s="115">
        <f>Q204+S204+U204+W204+Y204+O204</f>
        <v>6493</v>
      </c>
    </row>
    <row r="205" spans="1:27" s="4" customFormat="1" ht="14.25">
      <c r="A205" s="70" t="s">
        <v>53</v>
      </c>
      <c r="B205" s="79">
        <f t="shared" si="33"/>
        <v>0</v>
      </c>
      <c r="C205" s="72">
        <f t="shared" si="33"/>
        <v>131</v>
      </c>
      <c r="D205" s="79">
        <f t="shared" si="34"/>
        <v>0</v>
      </c>
      <c r="E205" s="72">
        <f t="shared" si="34"/>
        <v>452</v>
      </c>
      <c r="F205" s="79">
        <f t="shared" si="35"/>
        <v>0</v>
      </c>
      <c r="G205" s="72">
        <f t="shared" si="35"/>
        <v>631</v>
      </c>
      <c r="H205" s="79">
        <f t="shared" si="36"/>
        <v>0</v>
      </c>
      <c r="I205" s="103">
        <f t="shared" si="36"/>
        <v>634</v>
      </c>
      <c r="J205" s="79">
        <f t="shared" si="37"/>
        <v>0</v>
      </c>
      <c r="K205" s="109">
        <f t="shared" si="37"/>
        <v>829</v>
      </c>
      <c r="L205" s="105">
        <f t="shared" si="38"/>
        <v>0</v>
      </c>
      <c r="M205" s="103">
        <f t="shared" si="38"/>
        <v>560</v>
      </c>
      <c r="N205" s="79">
        <f t="shared" si="39"/>
        <v>0</v>
      </c>
      <c r="O205" s="109">
        <f t="shared" si="39"/>
        <v>343</v>
      </c>
      <c r="P205" s="105">
        <f t="shared" si="39"/>
        <v>0</v>
      </c>
      <c r="Q205" s="103">
        <f t="shared" si="39"/>
        <v>666</v>
      </c>
      <c r="R205" s="79">
        <f t="shared" si="39"/>
        <v>0</v>
      </c>
      <c r="S205" s="109">
        <f t="shared" si="39"/>
        <v>705</v>
      </c>
      <c r="T205" s="105">
        <f t="shared" si="39"/>
        <v>0</v>
      </c>
      <c r="U205" s="103">
        <f t="shared" si="39"/>
        <v>539</v>
      </c>
      <c r="V205" s="79">
        <f t="shared" si="39"/>
        <v>0</v>
      </c>
      <c r="W205" s="109">
        <f t="shared" si="39"/>
        <v>639</v>
      </c>
      <c r="X205" s="105">
        <f t="shared" si="39"/>
        <v>0</v>
      </c>
      <c r="Y205" s="103">
        <f t="shared" si="39"/>
        <v>552</v>
      </c>
      <c r="Z205" s="73" t="s">
        <v>12</v>
      </c>
      <c r="AA205" s="115">
        <f>Q205+S205+U205+W205+Y205+O205</f>
        <v>3444</v>
      </c>
    </row>
    <row r="206" spans="1:27" s="4" customFormat="1" ht="14.25">
      <c r="A206" s="70" t="s">
        <v>54</v>
      </c>
      <c r="B206" s="79">
        <f t="shared" si="33"/>
        <v>0</v>
      </c>
      <c r="C206" s="72">
        <f t="shared" si="33"/>
        <v>83</v>
      </c>
      <c r="D206" s="79">
        <f t="shared" si="34"/>
        <v>0</v>
      </c>
      <c r="E206" s="72">
        <f t="shared" si="34"/>
        <v>172</v>
      </c>
      <c r="F206" s="79">
        <f t="shared" si="35"/>
        <v>0</v>
      </c>
      <c r="G206" s="72">
        <f t="shared" si="35"/>
        <v>291</v>
      </c>
      <c r="H206" s="79">
        <f t="shared" si="36"/>
        <v>0</v>
      </c>
      <c r="I206" s="103">
        <f t="shared" si="36"/>
        <v>279</v>
      </c>
      <c r="J206" s="79">
        <f t="shared" si="37"/>
        <v>0</v>
      </c>
      <c r="K206" s="109">
        <f t="shared" si="37"/>
        <v>269</v>
      </c>
      <c r="L206" s="105">
        <f t="shared" si="38"/>
        <v>0</v>
      </c>
      <c r="M206" s="103">
        <f t="shared" si="38"/>
        <v>204</v>
      </c>
      <c r="N206" s="79">
        <f t="shared" si="39"/>
        <v>0</v>
      </c>
      <c r="O206" s="109">
        <f t="shared" si="39"/>
        <v>187</v>
      </c>
      <c r="P206" s="105">
        <f t="shared" si="39"/>
        <v>0</v>
      </c>
      <c r="Q206" s="103">
        <f t="shared" si="39"/>
        <v>242</v>
      </c>
      <c r="R206" s="79">
        <f t="shared" si="39"/>
        <v>0</v>
      </c>
      <c r="S206" s="109">
        <f t="shared" si="39"/>
        <v>236</v>
      </c>
      <c r="T206" s="105">
        <f t="shared" si="39"/>
        <v>0</v>
      </c>
      <c r="U206" s="103">
        <f t="shared" si="39"/>
        <v>224</v>
      </c>
      <c r="V206" s="79">
        <f t="shared" si="39"/>
        <v>0</v>
      </c>
      <c r="W206" s="109">
        <f t="shared" si="39"/>
        <v>281</v>
      </c>
      <c r="X206" s="105">
        <f t="shared" si="39"/>
        <v>0</v>
      </c>
      <c r="Y206" s="103">
        <f t="shared" si="39"/>
        <v>243</v>
      </c>
      <c r="Z206" s="73" t="s">
        <v>12</v>
      </c>
      <c r="AA206" s="115">
        <f>Q206+S206+U206+W206+Y206+O206</f>
        <v>1413</v>
      </c>
    </row>
    <row r="207" spans="1:27" s="4" customFormat="1" thickBot="1">
      <c r="A207" s="17" t="s">
        <v>71</v>
      </c>
      <c r="B207" s="68">
        <f t="shared" ref="B207:Y207" si="40">SUM(B204:B206)</f>
        <v>1610</v>
      </c>
      <c r="C207" s="69">
        <f t="shared" si="40"/>
        <v>1619</v>
      </c>
      <c r="D207" s="68">
        <f t="shared" si="40"/>
        <v>1610</v>
      </c>
      <c r="E207" s="69">
        <f t="shared" si="40"/>
        <v>1766</v>
      </c>
      <c r="F207" s="68">
        <f t="shared" si="40"/>
        <v>1610</v>
      </c>
      <c r="G207" s="69">
        <f t="shared" si="40"/>
        <v>2031</v>
      </c>
      <c r="H207" s="68">
        <f t="shared" si="40"/>
        <v>1610</v>
      </c>
      <c r="I207" s="104">
        <f t="shared" si="40"/>
        <v>1634</v>
      </c>
      <c r="J207" s="110">
        <f t="shared" si="40"/>
        <v>1610</v>
      </c>
      <c r="K207" s="111">
        <f t="shared" si="40"/>
        <v>2396</v>
      </c>
      <c r="L207" s="106">
        <f t="shared" si="40"/>
        <v>1610</v>
      </c>
      <c r="M207" s="104">
        <f t="shared" si="40"/>
        <v>1890</v>
      </c>
      <c r="N207" s="110">
        <f t="shared" si="40"/>
        <v>1690</v>
      </c>
      <c r="O207" s="111">
        <f t="shared" si="40"/>
        <v>1243</v>
      </c>
      <c r="P207" s="106">
        <f t="shared" si="40"/>
        <v>1690</v>
      </c>
      <c r="Q207" s="104">
        <f t="shared" si="40"/>
        <v>1638</v>
      </c>
      <c r="R207" s="110">
        <f t="shared" si="40"/>
        <v>1690</v>
      </c>
      <c r="S207" s="111">
        <f t="shared" si="40"/>
        <v>2134</v>
      </c>
      <c r="T207" s="106">
        <f t="shared" si="40"/>
        <v>1690</v>
      </c>
      <c r="U207" s="104">
        <f t="shared" si="40"/>
        <v>2371</v>
      </c>
      <c r="V207" s="110">
        <f t="shared" si="40"/>
        <v>1580</v>
      </c>
      <c r="W207" s="111">
        <f t="shared" si="40"/>
        <v>2211</v>
      </c>
      <c r="X207" s="106">
        <f t="shared" si="40"/>
        <v>1580</v>
      </c>
      <c r="Y207" s="104">
        <f t="shared" si="40"/>
        <v>1753</v>
      </c>
      <c r="Z207" s="116">
        <f>N207+P207+R207+T207+V207+X207</f>
        <v>9920</v>
      </c>
      <c r="AA207" s="111">
        <f>SUM(AA204:AA206)</f>
        <v>11350</v>
      </c>
    </row>
    <row r="208" spans="1:27" s="82" customFormat="1" thickBot="1">
      <c r="A208" s="80"/>
      <c r="B208" s="81"/>
      <c r="C208" s="81"/>
      <c r="D208" s="21"/>
      <c r="E208" s="81"/>
      <c r="F208" s="21"/>
      <c r="G208" s="81"/>
      <c r="H208" s="21"/>
      <c r="I208" s="81"/>
      <c r="J208" s="21"/>
      <c r="K208" s="81"/>
      <c r="L208" s="21"/>
      <c r="M208" s="81"/>
      <c r="N208" s="81"/>
      <c r="O208" s="81"/>
      <c r="P208" s="21"/>
      <c r="Q208" s="81"/>
      <c r="R208" s="21"/>
      <c r="S208" s="81"/>
      <c r="T208" s="21"/>
      <c r="U208" s="81"/>
      <c r="V208" s="21"/>
      <c r="W208" s="81"/>
      <c r="X208" s="21"/>
      <c r="Y208" s="81"/>
      <c r="Z208" s="21"/>
      <c r="AA208" s="81"/>
    </row>
    <row r="209" spans="1:27" s="83" customFormat="1" ht="15" customHeight="1">
      <c r="A209" s="181" t="s">
        <v>72</v>
      </c>
      <c r="B209" s="178" t="s">
        <v>3</v>
      </c>
      <c r="C209" s="177"/>
      <c r="D209" s="179" t="s">
        <v>4</v>
      </c>
      <c r="E209" s="180"/>
      <c r="F209" s="178" t="s">
        <v>5</v>
      </c>
      <c r="G209" s="177"/>
      <c r="H209" s="179" t="s">
        <v>6</v>
      </c>
      <c r="I209" s="180"/>
      <c r="J209" s="178" t="s">
        <v>7</v>
      </c>
      <c r="K209" s="177"/>
      <c r="L209" s="179" t="s">
        <v>8</v>
      </c>
      <c r="M209" s="180"/>
      <c r="N209" s="205" t="s">
        <v>75</v>
      </c>
      <c r="O209" s="178"/>
      <c r="P209" s="177" t="s">
        <v>76</v>
      </c>
      <c r="Q209" s="178"/>
      <c r="R209" s="177" t="s">
        <v>77</v>
      </c>
      <c r="S209" s="178"/>
      <c r="T209" s="177" t="s">
        <v>78</v>
      </c>
      <c r="U209" s="178"/>
      <c r="V209" s="177" t="s">
        <v>79</v>
      </c>
      <c r="W209" s="178"/>
      <c r="X209" s="177" t="s">
        <v>80</v>
      </c>
      <c r="Y209" s="178"/>
      <c r="Z209" s="7" t="s">
        <v>81</v>
      </c>
      <c r="AA209" s="8"/>
    </row>
    <row r="210" spans="1:27" s="83" customFormat="1" ht="14.25">
      <c r="A210" s="182"/>
      <c r="B210" s="9" t="s">
        <v>9</v>
      </c>
      <c r="C210" s="102" t="s">
        <v>10</v>
      </c>
      <c r="D210" s="107" t="s">
        <v>9</v>
      </c>
      <c r="E210" s="108" t="s">
        <v>10</v>
      </c>
      <c r="F210" s="9" t="s">
        <v>9</v>
      </c>
      <c r="G210" s="102" t="s">
        <v>10</v>
      </c>
      <c r="H210" s="107" t="s">
        <v>9</v>
      </c>
      <c r="I210" s="108" t="s">
        <v>10</v>
      </c>
      <c r="J210" s="9" t="s">
        <v>9</v>
      </c>
      <c r="K210" s="102" t="s">
        <v>10</v>
      </c>
      <c r="L210" s="107" t="s">
        <v>9</v>
      </c>
      <c r="M210" s="108" t="s">
        <v>10</v>
      </c>
      <c r="N210" s="9" t="s">
        <v>9</v>
      </c>
      <c r="O210" s="10" t="s">
        <v>10</v>
      </c>
      <c r="P210" s="9" t="s">
        <v>9</v>
      </c>
      <c r="Q210" s="10" t="s">
        <v>10</v>
      </c>
      <c r="R210" s="9" t="s">
        <v>9</v>
      </c>
      <c r="S210" s="10" t="s">
        <v>10</v>
      </c>
      <c r="T210" s="9" t="s">
        <v>9</v>
      </c>
      <c r="U210" s="10" t="s">
        <v>10</v>
      </c>
      <c r="V210" s="9" t="s">
        <v>9</v>
      </c>
      <c r="W210" s="10" t="s">
        <v>10</v>
      </c>
      <c r="X210" s="9" t="s">
        <v>9</v>
      </c>
      <c r="Y210" s="10" t="s">
        <v>10</v>
      </c>
      <c r="Z210" s="11" t="s">
        <v>9</v>
      </c>
      <c r="AA210" s="10" t="s">
        <v>10</v>
      </c>
    </row>
    <row r="211" spans="1:27" s="86" customFormat="1" ht="14.25">
      <c r="A211" s="38" t="s">
        <v>73</v>
      </c>
      <c r="B211" s="84">
        <v>20</v>
      </c>
      <c r="C211" s="117">
        <v>7</v>
      </c>
      <c r="D211" s="119">
        <v>20</v>
      </c>
      <c r="E211" s="120">
        <v>2</v>
      </c>
      <c r="F211" s="84">
        <v>20</v>
      </c>
      <c r="G211" s="117">
        <v>11</v>
      </c>
      <c r="H211" s="119">
        <v>20</v>
      </c>
      <c r="I211" s="120">
        <v>2</v>
      </c>
      <c r="J211" s="84">
        <v>20</v>
      </c>
      <c r="K211" s="117">
        <v>0</v>
      </c>
      <c r="L211" s="119">
        <v>20</v>
      </c>
      <c r="M211" s="120">
        <v>15</v>
      </c>
      <c r="N211" s="84">
        <v>20</v>
      </c>
      <c r="O211" s="85">
        <v>22</v>
      </c>
      <c r="P211" s="84">
        <v>20</v>
      </c>
      <c r="Q211" s="85">
        <v>24</v>
      </c>
      <c r="R211" s="84">
        <v>20</v>
      </c>
      <c r="S211" s="85">
        <v>22</v>
      </c>
      <c r="T211" s="84">
        <v>20</v>
      </c>
      <c r="U211" s="85">
        <v>20</v>
      </c>
      <c r="V211" s="84">
        <v>20</v>
      </c>
      <c r="W211" s="85">
        <v>15</v>
      </c>
      <c r="X211" s="84">
        <v>20</v>
      </c>
      <c r="Y211" s="85">
        <v>15</v>
      </c>
      <c r="Z211" s="73">
        <f>P211+R211+T211+V211+X211+N211</f>
        <v>120</v>
      </c>
      <c r="AA211" s="74">
        <f>Q211+S211+U211+W211+Y211+O211</f>
        <v>118</v>
      </c>
    </row>
    <row r="212" spans="1:27" s="89" customFormat="1" ht="15.75" thickBot="1">
      <c r="A212" s="87" t="s">
        <v>74</v>
      </c>
      <c r="B212" s="88">
        <f>SUM(B211:B211)</f>
        <v>20</v>
      </c>
      <c r="C212" s="118">
        <f>C211</f>
        <v>7</v>
      </c>
      <c r="D212" s="121">
        <f>SUM(D211:D211)</f>
        <v>20</v>
      </c>
      <c r="E212" s="122">
        <f>E211</f>
        <v>2</v>
      </c>
      <c r="F212" s="88">
        <f>SUM(F211:F211)</f>
        <v>20</v>
      </c>
      <c r="G212" s="118">
        <f>G211</f>
        <v>11</v>
      </c>
      <c r="H212" s="121">
        <f>SUM(H211:H211)</f>
        <v>20</v>
      </c>
      <c r="I212" s="122">
        <f>I211</f>
        <v>2</v>
      </c>
      <c r="J212" s="88">
        <f>SUM(J211:J211)</f>
        <v>20</v>
      </c>
      <c r="K212" s="118">
        <f>K211</f>
        <v>0</v>
      </c>
      <c r="L212" s="121">
        <f>SUM(L211:L211)</f>
        <v>20</v>
      </c>
      <c r="M212" s="122">
        <f>M211</f>
        <v>15</v>
      </c>
      <c r="N212" s="88">
        <f>SUM(N211:N211)</f>
        <v>20</v>
      </c>
      <c r="O212" s="69">
        <f>SUM(O211)</f>
        <v>22</v>
      </c>
      <c r="P212" s="88">
        <f>SUM(P211:P211)</f>
        <v>20</v>
      </c>
      <c r="Q212" s="69">
        <f>SUM(Q211)</f>
        <v>24</v>
      </c>
      <c r="R212" s="88">
        <f>SUM(R211:R211)</f>
        <v>20</v>
      </c>
      <c r="S212" s="69">
        <f>SUM(S211)</f>
        <v>22</v>
      </c>
      <c r="T212" s="88">
        <f>SUM(T211:T211)</f>
        <v>20</v>
      </c>
      <c r="U212" s="69">
        <f>SUM(U211)</f>
        <v>20</v>
      </c>
      <c r="V212" s="88">
        <f>SUM(V211:V211)</f>
        <v>20</v>
      </c>
      <c r="W212" s="69">
        <f>SUM(W211)</f>
        <v>15</v>
      </c>
      <c r="X212" s="88">
        <f>SUM(X211:X211)</f>
        <v>20</v>
      </c>
      <c r="Y212" s="69">
        <f>SUM(Y211)</f>
        <v>15</v>
      </c>
      <c r="Z212" s="56" t="s">
        <v>12</v>
      </c>
      <c r="AA212" s="19">
        <f>SUM(AA211:AA211)</f>
        <v>118</v>
      </c>
    </row>
    <row r="213" spans="1:27" s="83" customFormat="1">
      <c r="A213" s="176"/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  <c r="L213" s="90"/>
      <c r="M213" s="21"/>
      <c r="N213" s="92"/>
      <c r="O213" s="93"/>
      <c r="P213" s="92"/>
      <c r="Q213" s="93"/>
      <c r="R213" s="93"/>
      <c r="S213" s="94"/>
      <c r="T213" s="93"/>
      <c r="U213" s="92"/>
      <c r="V213" s="94"/>
      <c r="W213" s="93"/>
      <c r="X213" s="92"/>
      <c r="Y213" s="93"/>
      <c r="Z213" s="95"/>
      <c r="AA213" s="95"/>
    </row>
  </sheetData>
  <mergeCells count="352">
    <mergeCell ref="A4:AA4"/>
    <mergeCell ref="N188:O188"/>
    <mergeCell ref="P188:Q188"/>
    <mergeCell ref="V188:W188"/>
    <mergeCell ref="X188:Y188"/>
    <mergeCell ref="X181:Y181"/>
    <mergeCell ref="V181:W181"/>
    <mergeCell ref="T181:U181"/>
    <mergeCell ref="R181:S181"/>
    <mergeCell ref="P181:Q181"/>
    <mergeCell ref="N181:O181"/>
    <mergeCell ref="X160:Y160"/>
    <mergeCell ref="V160:W160"/>
    <mergeCell ref="P160:Q160"/>
    <mergeCell ref="N160:O160"/>
    <mergeCell ref="X153:Y153"/>
    <mergeCell ref="V153:W153"/>
    <mergeCell ref="T153:U153"/>
    <mergeCell ref="R153:S153"/>
    <mergeCell ref="P153:Q153"/>
    <mergeCell ref="N153:O153"/>
    <mergeCell ref="X132:Y132"/>
    <mergeCell ref="V132:W132"/>
    <mergeCell ref="P132:Q132"/>
    <mergeCell ref="N132:O132"/>
    <mergeCell ref="X139:Y139"/>
    <mergeCell ref="V139:W139"/>
    <mergeCell ref="P139:Q139"/>
    <mergeCell ref="N139:O139"/>
    <mergeCell ref="X146:Y146"/>
    <mergeCell ref="V146:W146"/>
    <mergeCell ref="T146:U146"/>
    <mergeCell ref="R146:S146"/>
    <mergeCell ref="P146:Q146"/>
    <mergeCell ref="N146:O146"/>
    <mergeCell ref="X118:Y118"/>
    <mergeCell ref="V118:W118"/>
    <mergeCell ref="T118:U118"/>
    <mergeCell ref="R118:S118"/>
    <mergeCell ref="P118:Q118"/>
    <mergeCell ref="N118:O118"/>
    <mergeCell ref="X125:Y125"/>
    <mergeCell ref="V125:W125"/>
    <mergeCell ref="T125:U125"/>
    <mergeCell ref="R125:S125"/>
    <mergeCell ref="P125:Q125"/>
    <mergeCell ref="N125:O125"/>
    <mergeCell ref="X83:Y83"/>
    <mergeCell ref="V83:W83"/>
    <mergeCell ref="P83:Q83"/>
    <mergeCell ref="N83:O83"/>
    <mergeCell ref="V90:W90"/>
    <mergeCell ref="T90:U90"/>
    <mergeCell ref="R90:S90"/>
    <mergeCell ref="P90:Q90"/>
    <mergeCell ref="N90:O90"/>
    <mergeCell ref="X90:Y90"/>
    <mergeCell ref="X97:Y97"/>
    <mergeCell ref="V97:W97"/>
    <mergeCell ref="T97:U97"/>
    <mergeCell ref="R97:S97"/>
    <mergeCell ref="N97:O97"/>
    <mergeCell ref="P97:Q97"/>
    <mergeCell ref="X104:Y104"/>
    <mergeCell ref="X195:Y195"/>
    <mergeCell ref="V195:W195"/>
    <mergeCell ref="P195:Q195"/>
    <mergeCell ref="N195:O195"/>
    <mergeCell ref="X167:Y167"/>
    <mergeCell ref="V167:W167"/>
    <mergeCell ref="P167:Q167"/>
    <mergeCell ref="N167:O167"/>
    <mergeCell ref="V104:W104"/>
    <mergeCell ref="P104:Q104"/>
    <mergeCell ref="N104:O104"/>
    <mergeCell ref="R104:S104"/>
    <mergeCell ref="X111:Y111"/>
    <mergeCell ref="V111:W111"/>
    <mergeCell ref="R132:S132"/>
    <mergeCell ref="R160:S160"/>
    <mergeCell ref="V174:W174"/>
    <mergeCell ref="Z54:AA54"/>
    <mergeCell ref="N63:O63"/>
    <mergeCell ref="P63:Q63"/>
    <mergeCell ref="V63:W63"/>
    <mergeCell ref="X63:Y63"/>
    <mergeCell ref="Z63:AA63"/>
    <mergeCell ref="N69:O69"/>
    <mergeCell ref="P69:Q69"/>
    <mergeCell ref="V69:W69"/>
    <mergeCell ref="X69:Y69"/>
    <mergeCell ref="Z69:AA69"/>
    <mergeCell ref="V54:W54"/>
    <mergeCell ref="X54:Y54"/>
    <mergeCell ref="T28:U28"/>
    <mergeCell ref="V28:W28"/>
    <mergeCell ref="X28:Y28"/>
    <mergeCell ref="Z28:AA28"/>
    <mergeCell ref="N41:O41"/>
    <mergeCell ref="P41:Q41"/>
    <mergeCell ref="V41:W41"/>
    <mergeCell ref="X41:Y41"/>
    <mergeCell ref="Z41:AA41"/>
    <mergeCell ref="N9:O9"/>
    <mergeCell ref="P9:Q9"/>
    <mergeCell ref="R9:S9"/>
    <mergeCell ref="T9:U9"/>
    <mergeCell ref="V9:W9"/>
    <mergeCell ref="X9:Y9"/>
    <mergeCell ref="Z9:AA9"/>
    <mergeCell ref="N18:O18"/>
    <mergeCell ref="P18:Q18"/>
    <mergeCell ref="R18:S18"/>
    <mergeCell ref="T18:U18"/>
    <mergeCell ref="V18:W18"/>
    <mergeCell ref="X18:Y18"/>
    <mergeCell ref="Z18:AA18"/>
    <mergeCell ref="A9:A10"/>
    <mergeCell ref="B9:C9"/>
    <mergeCell ref="D9:E9"/>
    <mergeCell ref="F9:G9"/>
    <mergeCell ref="H9:I9"/>
    <mergeCell ref="J18:K18"/>
    <mergeCell ref="L18:M18"/>
    <mergeCell ref="A18:A19"/>
    <mergeCell ref="B18:C18"/>
    <mergeCell ref="D18:E18"/>
    <mergeCell ref="F18:G18"/>
    <mergeCell ref="H18:I18"/>
    <mergeCell ref="J9:K9"/>
    <mergeCell ref="L9:M9"/>
    <mergeCell ref="J28:K28"/>
    <mergeCell ref="L28:M28"/>
    <mergeCell ref="A27:M27"/>
    <mergeCell ref="A28:A29"/>
    <mergeCell ref="B28:C28"/>
    <mergeCell ref="D28:E28"/>
    <mergeCell ref="F28:G28"/>
    <mergeCell ref="H28:I28"/>
    <mergeCell ref="R41:S41"/>
    <mergeCell ref="N28:O28"/>
    <mergeCell ref="P28:Q28"/>
    <mergeCell ref="R28:S28"/>
    <mergeCell ref="H41:I41"/>
    <mergeCell ref="T41:U41"/>
    <mergeCell ref="J41:K41"/>
    <mergeCell ref="L41:M41"/>
    <mergeCell ref="A41:A42"/>
    <mergeCell ref="B41:C41"/>
    <mergeCell ref="D41:E41"/>
    <mergeCell ref="F41:G41"/>
    <mergeCell ref="N54:O54"/>
    <mergeCell ref="P54:Q54"/>
    <mergeCell ref="H54:I54"/>
    <mergeCell ref="T54:U54"/>
    <mergeCell ref="J54:K54"/>
    <mergeCell ref="L54:M54"/>
    <mergeCell ref="R54:S54"/>
    <mergeCell ref="A54:A55"/>
    <mergeCell ref="B54:C54"/>
    <mergeCell ref="D54:E54"/>
    <mergeCell ref="F54:G54"/>
    <mergeCell ref="H63:I63"/>
    <mergeCell ref="T63:U63"/>
    <mergeCell ref="J63:K63"/>
    <mergeCell ref="L63:M63"/>
    <mergeCell ref="R63:S63"/>
    <mergeCell ref="A60:M60"/>
    <mergeCell ref="A63:A64"/>
    <mergeCell ref="B63:C63"/>
    <mergeCell ref="D63:E63"/>
    <mergeCell ref="F63:G63"/>
    <mergeCell ref="H69:I69"/>
    <mergeCell ref="T69:U69"/>
    <mergeCell ref="J69:K69"/>
    <mergeCell ref="L69:M69"/>
    <mergeCell ref="R69:S69"/>
    <mergeCell ref="A68:D68"/>
    <mergeCell ref="A69:A70"/>
    <mergeCell ref="B69:C69"/>
    <mergeCell ref="D69:E69"/>
    <mergeCell ref="F69:G69"/>
    <mergeCell ref="J90:K90"/>
    <mergeCell ref="L90:M90"/>
    <mergeCell ref="A89:M89"/>
    <mergeCell ref="A90:A91"/>
    <mergeCell ref="B90:C90"/>
    <mergeCell ref="D90:E90"/>
    <mergeCell ref="F90:G90"/>
    <mergeCell ref="H90:I90"/>
    <mergeCell ref="T83:U83"/>
    <mergeCell ref="J83:K83"/>
    <mergeCell ref="L83:M83"/>
    <mergeCell ref="R83:S83"/>
    <mergeCell ref="A83:A84"/>
    <mergeCell ref="B83:C83"/>
    <mergeCell ref="D83:E83"/>
    <mergeCell ref="F83:G83"/>
    <mergeCell ref="H83:I83"/>
    <mergeCell ref="H104:I104"/>
    <mergeCell ref="T104:U104"/>
    <mergeCell ref="J104:K104"/>
    <mergeCell ref="L104:M104"/>
    <mergeCell ref="A104:A105"/>
    <mergeCell ref="B104:C104"/>
    <mergeCell ref="D104:E104"/>
    <mergeCell ref="F104:G104"/>
    <mergeCell ref="J97:K97"/>
    <mergeCell ref="L97:M97"/>
    <mergeCell ref="A97:A98"/>
    <mergeCell ref="B97:C97"/>
    <mergeCell ref="D97:E97"/>
    <mergeCell ref="F97:G97"/>
    <mergeCell ref="H97:I97"/>
    <mergeCell ref="J118:K118"/>
    <mergeCell ref="L118:M118"/>
    <mergeCell ref="A118:A119"/>
    <mergeCell ref="B118:C118"/>
    <mergeCell ref="D118:E118"/>
    <mergeCell ref="F118:G118"/>
    <mergeCell ref="H118:I118"/>
    <mergeCell ref="H111:I111"/>
    <mergeCell ref="T111:U111"/>
    <mergeCell ref="J111:K111"/>
    <mergeCell ref="L111:M111"/>
    <mergeCell ref="R111:S111"/>
    <mergeCell ref="P111:Q111"/>
    <mergeCell ref="A111:A112"/>
    <mergeCell ref="B111:C111"/>
    <mergeCell ref="D111:E111"/>
    <mergeCell ref="F111:G111"/>
    <mergeCell ref="N111:O111"/>
    <mergeCell ref="H132:I132"/>
    <mergeCell ref="T132:U132"/>
    <mergeCell ref="J132:K132"/>
    <mergeCell ref="L132:M132"/>
    <mergeCell ref="A132:A133"/>
    <mergeCell ref="B132:C132"/>
    <mergeCell ref="D132:E132"/>
    <mergeCell ref="F132:G132"/>
    <mergeCell ref="J125:K125"/>
    <mergeCell ref="L125:M125"/>
    <mergeCell ref="A125:A126"/>
    <mergeCell ref="B125:C125"/>
    <mergeCell ref="D125:E125"/>
    <mergeCell ref="F125:G125"/>
    <mergeCell ref="H125:I125"/>
    <mergeCell ref="H139:I139"/>
    <mergeCell ref="T139:U139"/>
    <mergeCell ref="J139:K139"/>
    <mergeCell ref="L139:M139"/>
    <mergeCell ref="R139:S139"/>
    <mergeCell ref="A139:A140"/>
    <mergeCell ref="B139:C139"/>
    <mergeCell ref="D139:E139"/>
    <mergeCell ref="F139:G139"/>
    <mergeCell ref="J153:K153"/>
    <mergeCell ref="L153:M153"/>
    <mergeCell ref="A153:A154"/>
    <mergeCell ref="B153:C153"/>
    <mergeCell ref="D153:E153"/>
    <mergeCell ref="F153:G153"/>
    <mergeCell ref="H153:I153"/>
    <mergeCell ref="J146:K146"/>
    <mergeCell ref="L146:M146"/>
    <mergeCell ref="A146:A147"/>
    <mergeCell ref="B146:C146"/>
    <mergeCell ref="D146:E146"/>
    <mergeCell ref="F146:G146"/>
    <mergeCell ref="H146:I146"/>
    <mergeCell ref="A167:A168"/>
    <mergeCell ref="B167:C167"/>
    <mergeCell ref="D167:E167"/>
    <mergeCell ref="F167:G167"/>
    <mergeCell ref="H160:I160"/>
    <mergeCell ref="T160:U160"/>
    <mergeCell ref="J160:K160"/>
    <mergeCell ref="L160:M160"/>
    <mergeCell ref="A160:A161"/>
    <mergeCell ref="B160:C160"/>
    <mergeCell ref="D160:E160"/>
    <mergeCell ref="F160:G160"/>
    <mergeCell ref="H167:I167"/>
    <mergeCell ref="T167:U167"/>
    <mergeCell ref="J167:K167"/>
    <mergeCell ref="L167:M167"/>
    <mergeCell ref="R167:S167"/>
    <mergeCell ref="N174:O174"/>
    <mergeCell ref="P174:Q174"/>
    <mergeCell ref="R174:S174"/>
    <mergeCell ref="T174:U174"/>
    <mergeCell ref="X174:Y174"/>
    <mergeCell ref="J181:K181"/>
    <mergeCell ref="L181:M181"/>
    <mergeCell ref="A181:A182"/>
    <mergeCell ref="B181:C181"/>
    <mergeCell ref="D181:E181"/>
    <mergeCell ref="F181:G181"/>
    <mergeCell ref="H181:I181"/>
    <mergeCell ref="J174:K174"/>
    <mergeCell ref="L174:M174"/>
    <mergeCell ref="A174:A175"/>
    <mergeCell ref="B174:C174"/>
    <mergeCell ref="D174:E174"/>
    <mergeCell ref="F174:G174"/>
    <mergeCell ref="H174:I174"/>
    <mergeCell ref="R188:S188"/>
    <mergeCell ref="A195:A196"/>
    <mergeCell ref="B195:C195"/>
    <mergeCell ref="D195:E195"/>
    <mergeCell ref="F195:G195"/>
    <mergeCell ref="H188:I188"/>
    <mergeCell ref="T188:U188"/>
    <mergeCell ref="J188:K188"/>
    <mergeCell ref="L188:M188"/>
    <mergeCell ref="A188:A189"/>
    <mergeCell ref="B188:C188"/>
    <mergeCell ref="D188:E188"/>
    <mergeCell ref="F188:G188"/>
    <mergeCell ref="A201:G201"/>
    <mergeCell ref="A202:A203"/>
    <mergeCell ref="B202:C202"/>
    <mergeCell ref="D202:E202"/>
    <mergeCell ref="F202:G202"/>
    <mergeCell ref="H195:I195"/>
    <mergeCell ref="T195:U195"/>
    <mergeCell ref="J195:K195"/>
    <mergeCell ref="L195:M195"/>
    <mergeCell ref="R195:S195"/>
    <mergeCell ref="X202:Y202"/>
    <mergeCell ref="V202:W202"/>
    <mergeCell ref="P202:Q202"/>
    <mergeCell ref="N202:O202"/>
    <mergeCell ref="A213:K213"/>
    <mergeCell ref="T209:U209"/>
    <mergeCell ref="J209:K209"/>
    <mergeCell ref="L209:M209"/>
    <mergeCell ref="R209:S209"/>
    <mergeCell ref="A209:A210"/>
    <mergeCell ref="B209:C209"/>
    <mergeCell ref="D209:E209"/>
    <mergeCell ref="F209:G209"/>
    <mergeCell ref="H209:I209"/>
    <mergeCell ref="H202:I202"/>
    <mergeCell ref="T202:U202"/>
    <mergeCell ref="J202:K202"/>
    <mergeCell ref="L202:M202"/>
    <mergeCell ref="R202:S202"/>
    <mergeCell ref="V209:W209"/>
    <mergeCell ref="P209:Q209"/>
    <mergeCell ref="N209:O209"/>
    <mergeCell ref="X209:Y209"/>
  </mergeCells>
  <conditionalFormatting sqref="C213:C65201 F213:F65201 K213:K65201 F208 K208:K209 C208:C209 F152 F159 F166 F173 F180 F187 F194 F201 K152:K153 C152:C153 K159:K160 C159:C160 K166:K167 C166:C167 K173:K174 C173:C174 K180:K181 K187:K188 C187:C188 K194:K195 C194:C195 K201:K202 C145:C146 F138 F145 K138:K139 C138:C139 K145:K146 C180:C181 F117 F124 F131 K117:K118 C117:C118 K124:K125 C124:C125 K131:K132 C131:C132 C110:C111 F110 K110:K111 D81 C27:C28 K52:K54 F53 F16:F17 F27 C96:C97 K96:K97 F96 C103:C104 K103:K104 F103 C39:C41 C52:C54 E39 E52 K27:K28 K39:K41 M52 C60:C63 K60:K63 F60:F62 C68:C69 K68:K69 F68 F81:F82 K81:K83 C81:C83 F88:F89 K88:K90 C88:C90 C16:C18 K16:K18 F1:F3 K1:K3 C1:C3 G39:J39 I52 G52 C201:C202 F39:F40 O81 W81 C5:C9 K5:K9 F5:F8 L39:AA39">
    <cfRule type="cellIs" dxfId="7" priority="9" stopIfTrue="1" operator="greaterThanOrEqual">
      <formula>0</formula>
    </cfRule>
  </conditionalFormatting>
  <conditionalFormatting sqref="C213:C65201 F213:F65201 K213:K65201 F208 K208:K209 C208:C209 F152 F159 F166 F173 F180 F187 F194 F201 K152:K153 C152:C153 K159:K160 C159:C160 K166:K167 C166:C167 K173:K174 C173:C174 K180:K181 K187:K188 C187:C188 K194:K195 C194:C195 K201:K202 C145:C146 F138 F145 K138:K139 C138:C139 K145:K146 C180:C181 F117 F124 F131 K117:K118 C117:C118 K124:K125 C124:C125 K131:K132 C131:C132 C110:C111 F110 K110:K111 D81 C27:C28 K52:K54 F53 F16:F17 F27 C96:C97 K96:K97 F96 C103:C104 K103:K104 F103 C39:C41 C52:C54 E39 E52 K27:K28 K39:K41 M52 C60:C63 K60:K63 F60:F62 C68:C69 K68:K69 F68 F81:F82 K81:K83 C81:C83 F88:F89 K88:K90 C88:C90 C16:C18 K16:K18 F1:F3 K1:K3 C1:C3 G39:J39 I52 G52 C201:C202 F39:F40 O81 W81 C5:C9 K5:K9 F5:F8 L39:AA39">
    <cfRule type="cellIs" dxfId="6" priority="10" stopIfTrue="1" operator="lessThan">
      <formula>0</formula>
    </cfRule>
  </conditionalFormatting>
  <conditionalFormatting sqref="E216 G216 I216 K216 M216 C216 D81">
    <cfRule type="cellIs" dxfId="5" priority="8" stopIfTrue="1" operator="lessThan">
      <formula>0</formula>
    </cfRule>
  </conditionalFormatting>
  <conditionalFormatting sqref="M202">
    <cfRule type="cellIs" dxfId="4" priority="4" stopIfTrue="1" operator="greaterThanOrEqual">
      <formula>0</formula>
    </cfRule>
  </conditionalFormatting>
  <conditionalFormatting sqref="M202">
    <cfRule type="cellIs" dxfId="3" priority="5" stopIfTrue="1" operator="lessThan">
      <formula>0</formula>
    </cfRule>
  </conditionalFormatting>
  <conditionalFormatting sqref="R93:R94 R213:R65199 W52:W54 O52:O54 R124 R16:R17 R129 O27:O28 O40:O41 O96 W96 O103 R96 R100:R101 V108 O110 R108 O117 R110 R117 O124 V129 O131 R131 O138 O145 Y147 O152 O159 O166 O180 O187 O194 O213:O65199 O173 Q52 R68 R85:R86 R103 R115 R122 R138 R145 R152 R159 R166 R173 R180 R187 R194 R201 R208 R52:R53 R27 R40 T85:T86 T93:T94 T100:T101 T108 T115 T122 T129 R60:R62 W27:W28 W40:W41 V85:V86 V93:V94 W103 W213:W65199 W110 V115 V100:V101 W117 V122 W124 W131 W138 W145 W152 W159 W166 W173 W180 W187 W194 X85:X86 X93:X94 X108 X115 X122 X129 X100:X101 O208 W208 T201 V201:X201 R89 O89 W89 R81 O68:O69 W68:W69 W60:W63 O60:O63 W16:W18 O16:O18 S52:V52 O201 X52:Y52 R1:R3 W1:W3 O1:O3 W147 O5:O9 W5:W9 R5:R8">
    <cfRule type="cellIs" dxfId="2" priority="3" stopIfTrue="1" operator="greaterThanOrEqual">
      <formula>0</formula>
    </cfRule>
  </conditionalFormatting>
  <conditionalFormatting sqref="R93:R94 R213:R65199 W52:W54 O52:O54 R124 R16:R17 R129 O27:O28 O40:O41 O96 W96 O103 R96 R100:R101 V108 O110 R108 O117 R110 R117 O124 V129 O131 R131 O138 O145 Y147 O152 O159 O166 O180 O187 O194 O213:O65199 O173 Q52 R68 R85:R86 R103 R115 R122 R138 R145 R152 R159 R166 R173 R180 R187 R194 R201 R208 R52:R53 R27 R40 T85:T86 T93:T94 T100:T101 T108 T115 T122 T129 R60:R62 W27:W28 W40:W41 V85:V86 V93:V94 W103 W213:W65199 W110 V115 V100:V101 W117 V122 W124 W131 W138 W145 W152 W159 W166 W173 W180 W187 W194 X85:X86 X93:X94 X108 X115 X122 X129 X100:X101 O208 W208 T201 V201:X201 R89 O89 W89 R81 O68:O69 W68:W69 W60:W63 O60:O63 W16:W18 O16:O18 S52:V52 O201 X52:Y52 R1:R3 W1:W3 O1:O3 W147 O5:O9 W5:W9 R5:R8">
    <cfRule type="cellIs" dxfId="1" priority="2" stopIfTrue="1" operator="lessThan">
      <formula>0</formula>
    </cfRule>
  </conditionalFormatting>
  <conditionalFormatting sqref="Q213:Q214 S213:S214 U213:U214 W213:W214 Y213:Y214 O213:O214 N99 N106 N113 N120 P99 P106 P113 P120 R99 R106 R120 R113 T99 T106 T113 T120 V99 V106 V113 V120 V127:V130 X99 X106 X113 X120 X127:X130 T127:T130">
    <cfRule type="cellIs" dxfId="0" priority="1" stopIfTrue="1" operator="lessThan">
      <formula>0</formula>
    </cfRule>
  </conditionalFormatting>
  <printOptions horizontalCentered="1"/>
  <pageMargins left="0" right="0" top="0" bottom="0" header="0" footer="0"/>
  <pageSetup paperSize="9" scale="54" orientation="landscape" r:id="rId1"/>
  <headerFooter alignWithMargins="0"/>
  <rowBreaks count="2" manualBreakCount="2">
    <brk id="72" max="26" man="1"/>
    <brk id="138" max="26" man="1"/>
  </rowBreaks>
  <ignoredErrors>
    <ignoredError sqref="C212:X212 Z207 Z75:AA75 Z8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2017</vt:lpstr>
      <vt:lpstr>'2017'!Area_de_impressao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A. de Moura</dc:creator>
  <cp:lastModifiedBy>Karina A. de Moura</cp:lastModifiedBy>
  <cp:lastPrinted>2019-06-03T14:34:20Z</cp:lastPrinted>
  <dcterms:created xsi:type="dcterms:W3CDTF">2019-05-21T21:14:49Z</dcterms:created>
  <dcterms:modified xsi:type="dcterms:W3CDTF">2019-06-03T14:34:30Z</dcterms:modified>
</cp:coreProperties>
</file>